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'prihodi'!$3:$4</definedName>
    <definedName name="_xlnm.Print_Titles" localSheetId="2">'rashodi-opći dio'!$2:$3</definedName>
    <definedName name="_xlnm.Print_Area" localSheetId="0">'bilanca'!$A$3:$G$31</definedName>
    <definedName name="_xlnm.Print_Area" localSheetId="4">'posebni dio'!$A$1:$E$586</definedName>
    <definedName name="_xlnm.Print_Area" localSheetId="1">'prihodi'!$A$1:$H$44</definedName>
    <definedName name="_xlnm.Print_Area" localSheetId="3">'račun financiranja'!$A$1:$H$35</definedName>
    <definedName name="_xlnm.Print_Area" localSheetId="2">'rashodi-opći dio'!$A$1:$H$91</definedName>
  </definedNames>
  <calcPr fullCalcOnLoad="1"/>
</workbook>
</file>

<file path=xl/sharedStrings.xml><?xml version="1.0" encoding="utf-8"?>
<sst xmlns="http://schemas.openxmlformats.org/spreadsheetml/2006/main" count="836" uniqueCount="257">
  <si>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</si>
  <si>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</si>
  <si>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</si>
  <si>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</si>
  <si>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</si>
  <si>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</si>
  <si>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</si>
  <si>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</si>
  <si>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</si>
  <si>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</si>
  <si>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</si>
  <si>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</si>
  <si>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</si>
  <si>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</si>
  <si>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</si>
  <si>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</si>
  <si>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</si>
  <si>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</si>
  <si>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</si>
  <si>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</si>
  <si>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</si>
  <si>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</si>
  <si>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</si>
  <si>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</si>
  <si>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</si>
  <si>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</si>
  <si>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</si>
  <si>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</si>
  <si>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</si>
  <si>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</si>
  <si>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</si>
  <si>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</si>
  <si>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</si>
  <si>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</si>
  <si>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</si>
  <si>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</si>
  <si>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</si>
  <si>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</si>
  <si>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</si>
  <si>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</si>
  <si>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</si>
  <si>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</si>
  <si>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</si>
  <si>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</si>
  <si>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</si>
  <si>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</si>
  <si>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</si>
  <si>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</si>
  <si>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</si>
  <si>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</si>
  <si>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</si>
  <si>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</si>
  <si>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</si>
  <si>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</si>
  <si>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</si>
  <si>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</si>
  <si>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</si>
  <si>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</si>
  <si>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</si>
  <si>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</si>
  <si>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</si>
  <si>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</si>
  <si>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</si>
  <si>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Naknade za rad predstavničkih i izvršnih tijela, povjerenstva i slično</t>
  </si>
  <si>
    <t>Premije i osiguranja</t>
  </si>
  <si>
    <t>Reprezentacija</t>
  </si>
  <si>
    <t>Članarine</t>
  </si>
  <si>
    <t>Pomoći dane u  inozemstvo i unutar opće države</t>
  </si>
  <si>
    <t>Ostali rashodi</t>
  </si>
  <si>
    <t>RASHODI ZA NABAVU NEFINANCIJSKE IMOVINE</t>
  </si>
  <si>
    <t>4262</t>
  </si>
  <si>
    <t>Primljene otplate (povrati) glavnice danih zajmova</t>
  </si>
  <si>
    <t>NETO FINANCIRANJE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</si>
  <si>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</si>
  <si>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</si>
  <si>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</si>
  <si>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</si>
  <si>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</si>
  <si>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</si>
  <si>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</si>
  <si>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</si>
  <si>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</si>
  <si>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</si>
  <si>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</si>
  <si>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</si>
  <si>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I. OPĆI DIO</t>
  </si>
  <si>
    <t>II. POSEBNI DIO</t>
  </si>
  <si>
    <t>PROGRAMI I PROJEKTI ZAŠTITE OKOLIŠA</t>
  </si>
  <si>
    <t>PROGRAMI I PROJEKTI ENERGETSKE UČINKOVITOSTI</t>
  </si>
  <si>
    <t>Knjige, umjetnička djela i ostale izložbene vrijenosti</t>
  </si>
  <si>
    <t>Umjetnička djela</t>
  </si>
  <si>
    <t>PROGRAMI I PROJEKTI ZA POSTUPANJE S POSEBNIM KATEGORIJAMA OTPADA</t>
  </si>
  <si>
    <t>POSTUPANJE S POSEBNIM KATEGORIJAMA OTPADA</t>
  </si>
  <si>
    <t>RASHODI  POSLOVANJA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</si>
  <si>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</si>
  <si>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</si>
  <si>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</si>
  <si>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</si>
  <si>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</si>
  <si>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Dani zajmovi trgovačkim društvima, obrtnicima, malom i srednjem poduzetništvu izvan javnog sektora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</si>
  <si>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</si>
  <si>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</si>
  <si>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</si>
  <si>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</si>
  <si>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</si>
  <si>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</si>
  <si>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</si>
  <si>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Poslovni objekti</t>
  </si>
  <si>
    <t>Dani zajmovi drugim razinama vlasti</t>
  </si>
  <si>
    <t>Dani zajmovi trgovačkim društvima u javnom sektoru-dugoročni</t>
  </si>
  <si>
    <t>Dani zajmovi trgovačkim društvima u javnom sektoru</t>
  </si>
  <si>
    <t>Izdaci za dane zajmove trgovačkim društvima u javnom sektoru</t>
  </si>
  <si>
    <t>Izdaci za dane zajmove neprofitnim organizacijama, građanima i kućanstvima</t>
  </si>
  <si>
    <t>Dani zajmovi neprofitnim organizacijama, građanima i kućanstvima u tuzemstvu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</si>
  <si>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</si>
  <si>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</si>
  <si>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</si>
  <si>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</si>
  <si>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</si>
  <si>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</si>
  <si>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</si>
  <si>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</si>
  <si>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</si>
  <si>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</si>
  <si>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</si>
  <si>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</si>
  <si>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</si>
  <si>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</si>
  <si>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</si>
  <si>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</si>
  <si>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</si>
  <si>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</si>
  <si>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</si>
  <si>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</si>
  <si>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POTICANJE IZBJEGAVANJA I SMANJIVANJA NASTAJANJA OTPADA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</si>
  <si>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</si>
  <si>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</si>
  <si>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</si>
  <si>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</si>
  <si>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POTICANJE ČISTIJE PROIZVODNJE, IZBJEGAVANJE I SMANJIVANJE NASTAJANJA OTPADA I EMISIJA ŠTETNIH PLINOVA</t>
  </si>
  <si>
    <t>ZAŠTITA I OČUVANJE BIOLOŠKE I KRAJOBRAZNE RAZNOLIKOSTI</t>
  </si>
  <si>
    <t>POTICANJE ODRŽIVOG RAZVOJA RURALNOG PROSTORA</t>
  </si>
  <si>
    <t>POTICANJE OBRAZOVNIH, ISTRAŽIVAČKIH I RAZVOJNIH STUDIJA, PROGRAMA I DR.</t>
  </si>
  <si>
    <t>OSTALI PROJEKTI I PROGRAMI ZAŠTITE OKOLIŠA</t>
  </si>
  <si>
    <t>PROVEDBA NACIONALNIH ENERGETSKIH PROGRAMA</t>
  </si>
  <si>
    <t>PROVEDBA ENERGETSKIH PREGLEDA I DEMONSTRACIJSKIH AKTIVNOSTI-AUDITI</t>
  </si>
  <si>
    <t>POTICANJE KORIŠTENJA OBNOVLJIVIH IZVORA ENERGIJE (SUNCE, VJETAR, BIOMASA I SL.)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</si>
  <si>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</si>
  <si>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</si>
  <si>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</si>
  <si>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</si>
  <si>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PRIHODI OD PRODAJE NEFINANCIJSKE IMOVINE</t>
  </si>
  <si>
    <t>Prihodi od prodaje proizvedene dugotrajne imovine</t>
  </si>
  <si>
    <t>Prihodi od prodaje postrojenja i opreme</t>
  </si>
  <si>
    <t>Prihodi od prodaje prijevoznih sredstava</t>
  </si>
  <si>
    <t>Plaće (Bruto)</t>
  </si>
  <si>
    <t>Doprinosi za obvezno zdravstveno osiguranje osiguranje</t>
  </si>
  <si>
    <t>Doprinosi za obvezno osiguranje u slučaju nezaposlenosti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</si>
  <si>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</si>
  <si>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</si>
  <si>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</si>
  <si>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</si>
  <si>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</si>
  <si>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</si>
  <si>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</si>
  <si>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</si>
  <si>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Dani zajmovi općinskim proračunima</t>
  </si>
  <si>
    <t>Povrat zajmova danih tuzemnim trgovačkim društvima izvan javnog sektora</t>
  </si>
  <si>
    <t>Povrat zajmova danih tuzemnim kreditnim institucijama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</si>
  <si>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</si>
  <si>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</si>
  <si>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</si>
  <si>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Subvencije poljoprivrednicima i obrtnicima</t>
  </si>
  <si>
    <t>SANACIJA ODLAGALIŠTA KOMUNALNOG OTPADA</t>
  </si>
  <si>
    <t>POTICANJE OBRAZOVNIH, ISTRAŽIVAČKIH I RAZVOJNIH STUDIJA</t>
  </si>
  <si>
    <t>Prihodi od upravnih i administrativnih pristojbi, pristojbi po posebnim propisima i naknada</t>
  </si>
  <si>
    <t>Upravne i administrativne pristojbe</t>
  </si>
  <si>
    <t>Ostale pristojbe i naknade</t>
  </si>
  <si>
    <t>Primici (povrati) glavnice zajmova kreditnim i ostalim financijskim institucijama izvan javnog sektora</t>
  </si>
  <si>
    <t>Primici (povrati) glavnice zajmova danih trgovačkim društvima, obrtnicima izvan javnog sektora</t>
  </si>
  <si>
    <t>Negativne tečajne razlike i razlike zbog primjene valutne klauzule</t>
  </si>
  <si>
    <t>Subvencije trgovačkim društvima, poljoprivrednicima i obrtnicima izvan javnog sektora</t>
  </si>
  <si>
    <t>-</t>
  </si>
  <si>
    <t>Pomoći iz inozemstva (darovnice) i od subjekata unutar općeg proračuna</t>
  </si>
  <si>
    <t>Pomoći iz proračuna</t>
  </si>
  <si>
    <t>Tekuće pomoći iz proračuna</t>
  </si>
  <si>
    <t>Kapitalne pomoći iz proračuna</t>
  </si>
  <si>
    <t>Tekuće pomoći od proračunskih korisnika temeljem prijenosa sredstava EU</t>
  </si>
  <si>
    <t>Kapitalne pomoći od proračunskih korisnika temeljem prijenosa sredstava EU</t>
  </si>
  <si>
    <t>Prihodi od pozitivnih tečajnih razlika i razlika zbog promjene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</si>
  <si>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</si>
  <si>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</si>
  <si>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</si>
  <si>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Oprema za održavanje i zaštitu</t>
  </si>
  <si>
    <t>Instrumenti, uređaji i strojevi</t>
  </si>
  <si>
    <t>Uređaji, strojevi i oprema za ostale namjene</t>
  </si>
  <si>
    <t>Predujmovi za nabavu proizvedene dugotrajne imovine</t>
  </si>
  <si>
    <t>Primici (povrati) glavnice zajmova danih trgovačkim društvima u javnom sektoru</t>
  </si>
  <si>
    <t>Povrati zajmova danih trgovačkim društvima u javnom sektoru</t>
  </si>
  <si>
    <t>Povrati zajmova danih tuzemnim obrtnicima</t>
  </si>
  <si>
    <t>Povrati zajmova danih drugim razinama vlasti</t>
  </si>
  <si>
    <t>Povrati zajmova danih gradskim proračunima</t>
  </si>
  <si>
    <t>Povrati zajmova danih općinskim proračunima</t>
  </si>
  <si>
    <t>Povrati zajmova danih ostalim izvanproračunskim korisnicima državnog proračuna</t>
  </si>
  <si>
    <t>Izdaci za dane zajmove kreditnim i ostalim institucijama izvan javnog sektora</t>
  </si>
  <si>
    <t>Dani zajmovi tuzemnim kreditnim institucijama izvan javnog sektora</t>
  </si>
  <si>
    <t>Izdaci za dane zajmove kreditnim i ostalim financijskim institucijama izvan javnog sektora</t>
  </si>
  <si>
    <t>Dani zajmovi tuzemnim obrtnicima</t>
  </si>
  <si>
    <t>OMIŠKA DINARA-OČUVANJE KRAJOBRAZNE VRIJEDNOSTI</t>
  </si>
  <si>
    <t>OBEŠTEĆENJE RADNIKA BIVŠE TVORNICE RADNIKA SALONIT D.O.O. U STEČAJU VRANJIC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</si>
  <si>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</si>
  <si>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</si>
  <si>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</si>
  <si>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PROVEDBA AKTIVNOSTI ENERGETSKE UČINKOVITOSTI NA LOKALNOJ I NACIONALNOJ RAZINI RH</t>
  </si>
  <si>
    <t>PROVEDBA ENERGETSKE POLITIKE</t>
  </si>
  <si>
    <t>MEĐUNARODNA SURADNJA</t>
  </si>
  <si>
    <t>POTICANJE EDUKATIVNIH I INFORMACIJSKIH AKTIVNOSTI U PODRUČJU ENERGETSKE UČINKOVITOSTI</t>
  </si>
  <si>
    <t>Dani zajmovi županijskim proračunima</t>
  </si>
  <si>
    <t>REGIONALNI CENTAR ZA GOSPODARENJE OTPADOM PIŠKORNICA</t>
  </si>
  <si>
    <t>REGIONALNI CENTAR ZA GOSPODARENJE OTPADOM BILJANE DONJE</t>
  </si>
  <si>
    <t>K2025</t>
  </si>
  <si>
    <t>K2026</t>
  </si>
  <si>
    <t>K2027</t>
  </si>
  <si>
    <t>K2028</t>
  </si>
  <si>
    <t>K2029</t>
  </si>
  <si>
    <t>K2030</t>
  </si>
  <si>
    <t>A1004</t>
  </si>
  <si>
    <t>A1005</t>
  </si>
  <si>
    <t>A1006</t>
  </si>
  <si>
    <t>A1007</t>
  </si>
  <si>
    <t>B. RASPOLOŽIVA SREDSTVA IZ PRETHODNE GODINE</t>
  </si>
  <si>
    <t>VIŠAK PRIHODA IZ PRETHODNE GODINE</t>
  </si>
  <si>
    <t>C. RAČUN FINANCIRANJA</t>
  </si>
  <si>
    <t>Prihodi od kamata na dane zjamove</t>
  </si>
  <si>
    <t>Prihodi od kamta na dane zajmove drugim razinama vlasti</t>
  </si>
  <si>
    <t>Prihodi od prodaje nefinancijske imovine</t>
  </si>
  <si>
    <t>KONTROLA</t>
  </si>
  <si>
    <t>Premije osiguranja</t>
  </si>
  <si>
    <t>Kazne, upravne mjere i ostali prihodi</t>
  </si>
  <si>
    <t>Ostali prihodi</t>
  </si>
  <si>
    <t>Kazne, penali i naknade šteta</t>
  </si>
  <si>
    <t>Naknade šteta pravnim i fizičkim osobama</t>
  </si>
  <si>
    <t>Telefoni i ostali komunikacijski uređaji</t>
  </si>
  <si>
    <t>Izdaci za dionice i udjele u glavnici</t>
  </si>
  <si>
    <t>Dionice i udjeli u glavnici trgovačkih društava u javnom sektoru</t>
  </si>
  <si>
    <t>K2031</t>
  </si>
  <si>
    <t>JAMSTVENI FOND</t>
  </si>
  <si>
    <t>Tekuće pomoći unutar općeg proračuna</t>
  </si>
  <si>
    <t xml:space="preserve">IZVRŠENJE FINANCIJSKOG PLANA FONDA ZA ZAŠTITU OKOLIŠA I ENERGETSKU UČINKOVITOST ZA 2012. GODINU                                                       </t>
  </si>
  <si>
    <t>PROMJENE U STANJU DEPOZITA</t>
  </si>
  <si>
    <t>BROJČANA OZNAKA I NAZIV</t>
  </si>
  <si>
    <t>IZVRŠENJE             2011.</t>
  </si>
  <si>
    <t>IZVORNI PLAN 2012.</t>
  </si>
  <si>
    <t>IZVRŠENJE             2012.</t>
  </si>
  <si>
    <t>INDEKS</t>
  </si>
  <si>
    <t>5=4/2*100</t>
  </si>
  <si>
    <t>6=4/3*100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</si>
</sst>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yyyy\.mm\.dd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9.85"/>
      <name val="Times New Roman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Times New Roman"/>
      <family val="1"/>
    </font>
    <font>
      <sz val="9.85"/>
      <color indexed="9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MS Sans Serif"/>
      <family val="2"/>
    </font>
    <font>
      <b/>
      <sz val="12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45" fillId="15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1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9" applyNumberFormat="0" applyFill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Font="1" applyBorder="1" applyAlignment="1" quotePrefix="1">
      <alignment horizontal="left" vertic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 quotePrefix="1">
      <alignment horizontal="left" vertical="center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14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quotePrefix="1">
      <alignment horizontal="left"/>
    </xf>
    <xf numFmtId="3" fontId="8" fillId="0" borderId="10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 quotePrefix="1">
      <alignment horizontal="left"/>
      <protection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Font="1" applyBorder="1" applyAlignment="1">
      <alignment horizontal="right" vertical="top"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right" vertical="top"/>
    </xf>
    <xf numFmtId="0" fontId="15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1" fontId="16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 quotePrefix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Font="1" applyBorder="1" applyAlignment="1" quotePrefix="1">
      <alignment horizontal="left"/>
    </xf>
    <xf numFmtId="0" fontId="1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29" fillId="0" borderId="0" xfId="0" applyFont="1" applyBorder="1" applyAlignment="1">
      <alignment/>
    </xf>
    <xf numFmtId="0" fontId="4" fillId="0" borderId="0" xfId="52" applyNumberFormat="1" applyFont="1" applyFill="1" applyBorder="1" applyAlignment="1" applyProtection="1" quotePrefix="1">
      <alignment horizontal="left" wrapText="1"/>
      <protection/>
    </xf>
    <xf numFmtId="0" fontId="5" fillId="0" borderId="0" xfId="52" applyNumberFormat="1" applyFont="1" applyFill="1" applyBorder="1" applyAlignment="1" applyProtection="1">
      <alignment/>
      <protection/>
    </xf>
    <xf numFmtId="4" fontId="5" fillId="0" borderId="0" xfId="52" applyNumberFormat="1" applyFont="1" applyFill="1" applyBorder="1" applyAlignment="1" applyProtection="1">
      <alignment/>
      <protection/>
    </xf>
    <xf numFmtId="4" fontId="8" fillId="0" borderId="11" xfId="52" applyNumberFormat="1" applyFont="1" applyFill="1" applyBorder="1" applyAlignment="1" applyProtection="1">
      <alignment horizontal="right" wrapText="1"/>
      <protection/>
    </xf>
    <xf numFmtId="2" fontId="8" fillId="0" borderId="11" xfId="52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right" vertical="top"/>
    </xf>
    <xf numFmtId="0" fontId="15" fillId="0" borderId="0" xfId="0" applyNumberFormat="1" applyFont="1" applyFill="1" applyBorder="1" applyAlignment="1" applyProtection="1" quotePrefix="1">
      <alignment horizontal="right" vertical="top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right" vertical="top"/>
    </xf>
    <xf numFmtId="0" fontId="18" fillId="0" borderId="0" xfId="0" applyNumberFormat="1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5" fillId="0" borderId="0" xfId="52" applyNumberFormat="1" applyFont="1" applyFill="1" applyBorder="1" applyAlignment="1" applyProtection="1">
      <alignment/>
      <protection/>
    </xf>
    <xf numFmtId="3" fontId="8" fillId="0" borderId="11" xfId="52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8" fillId="0" borderId="11" xfId="52" applyNumberFormat="1" applyFont="1" applyBorder="1" applyAlignment="1">
      <alignment horizontal="right"/>
      <protection/>
    </xf>
    <xf numFmtId="3" fontId="8" fillId="0" borderId="11" xfId="0" applyNumberFormat="1" applyFont="1" applyBorder="1" applyAlignment="1" quotePrefix="1">
      <alignment horizontal="right"/>
    </xf>
    <xf numFmtId="3" fontId="21" fillId="0" borderId="0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4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4" fontId="16" fillId="0" borderId="10" xfId="54" applyNumberFormat="1" applyFont="1" applyFill="1" applyBorder="1" applyAlignment="1">
      <alignment horizontal="center" vertical="center" wrapText="1"/>
      <protection/>
    </xf>
    <xf numFmtId="3" fontId="36" fillId="0" borderId="10" xfId="5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15" fillId="0" borderId="0" xfId="0" applyNumberFormat="1" applyFont="1" applyFill="1" applyBorder="1" applyAlignment="1">
      <alignment horizontal="right"/>
    </xf>
    <xf numFmtId="4" fontId="16" fillId="0" borderId="10" xfId="54" applyNumberFormat="1" applyFont="1" applyFill="1" applyBorder="1" applyAlignment="1">
      <alignment horizontal="right" vertical="center" wrapText="1"/>
      <protection/>
    </xf>
    <xf numFmtId="4" fontId="36" fillId="0" borderId="10" xfId="54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4" fontId="15" fillId="0" borderId="0" xfId="0" applyNumberFormat="1" applyFont="1" applyFill="1" applyBorder="1" applyAlignment="1" applyProtection="1">
      <alignment horizontal="right" wrapText="1"/>
      <protection/>
    </xf>
    <xf numFmtId="4" fontId="16" fillId="0" borderId="0" xfId="0" applyNumberFormat="1" applyFont="1" applyFill="1" applyBorder="1" applyAlignment="1" applyProtection="1">
      <alignment horizontal="right" wrapText="1"/>
      <protection/>
    </xf>
    <xf numFmtId="4" fontId="15" fillId="0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15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16" fillId="0" borderId="11" xfId="53" applyNumberFormat="1" applyFont="1" applyFill="1" applyBorder="1" applyAlignment="1">
      <alignment horizontal="center" vertical="center" wrapText="1"/>
      <protection/>
    </xf>
    <xf numFmtId="3" fontId="16" fillId="0" borderId="11" xfId="53" applyNumberFormat="1" applyFont="1" applyFill="1" applyBorder="1" applyAlignment="1">
      <alignment horizontal="center" vertical="center" wrapText="1"/>
      <protection/>
    </xf>
    <xf numFmtId="4" fontId="16" fillId="0" borderId="11" xfId="54" applyNumberFormat="1" applyFont="1" applyFill="1" applyBorder="1" applyAlignment="1">
      <alignment horizontal="center" vertical="center" wrapText="1"/>
      <protection/>
    </xf>
    <xf numFmtId="3" fontId="36" fillId="0" borderId="11" xfId="53" applyNumberFormat="1" applyFont="1" applyFill="1" applyBorder="1" applyAlignment="1">
      <alignment horizontal="center" vertical="center" wrapText="1"/>
      <protection/>
    </xf>
    <xf numFmtId="4" fontId="36" fillId="0" borderId="11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 quotePrefix="1">
      <alignment horizontal="center"/>
    </xf>
    <xf numFmtId="0" fontId="38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left"/>
    </xf>
    <xf numFmtId="0" fontId="55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3" fontId="15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0" xfId="0" applyFont="1" applyBorder="1" applyAlignment="1">
      <alignment horizontal="left" vertical="center" wrapText="1"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quotePrefix="1">
      <alignment horizontal="left"/>
    </xf>
    <xf numFmtId="0" fontId="18" fillId="0" borderId="0" xfId="0" applyNumberFormat="1" applyFont="1" applyFill="1" applyBorder="1" applyAlignment="1">
      <alignment horizontal="left" vertical="distributed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left" vertical="top"/>
    </xf>
    <xf numFmtId="0" fontId="18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left" vertical="center" wrapText="1"/>
    </xf>
    <xf numFmtId="0" fontId="19" fillId="0" borderId="0" xfId="0" applyFont="1" applyFill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 quotePrefix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justify"/>
      <protection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18" fillId="0" borderId="0" xfId="0" applyFont="1" applyFill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horizontal="left" vertical="center"/>
    </xf>
    <xf numFmtId="165" fontId="8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65" fontId="11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/>
      <protection/>
    </xf>
    <xf numFmtId="164" fontId="11" fillId="0" borderId="0" xfId="59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11" fillId="0" borderId="0" xfId="52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5" fillId="0" borderId="10" xfId="0" applyFont="1" applyBorder="1" applyAlignment="1" quotePrefix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/>
      <protection/>
    </xf>
    <xf numFmtId="165" fontId="4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bilanca" xfId="52"/>
    <cellStyle name="Obično_Polugodišnji-sabor" xfId="53"/>
    <cellStyle name="Obično_prihodi 2005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zoomScalePageLayoutView="0" workbookViewId="0" topLeftCell="A3">
      <selection activeCell="B20" sqref="B20"/>
    </sheetView>
  </sheetViews>
  <sheetFormatPr defaultColWidth="11.421875" defaultRowHeight="12.75"/>
  <cols>
    <col min="1" max="1" width="4.28125" style="3" customWidth="1"/>
    <col min="2" max="2" width="46.421875" style="2" customWidth="1"/>
    <col min="3" max="3" width="16.421875" style="0" customWidth="1"/>
    <col min="4" max="4" width="14.28125" style="0" customWidth="1"/>
    <col min="5" max="5" width="14.28125" style="191" customWidth="1"/>
    <col min="6" max="6" width="8.421875" style="191" customWidth="1"/>
    <col min="7" max="7" width="8.421875" style="0" customWidth="1"/>
    <col min="9" max="9" width="13.140625" style="0" bestFit="1" customWidth="1"/>
  </cols>
  <sheetData>
    <row r="1" spans="1:3" ht="12.75" customHeight="1" hidden="1">
      <c r="A1" s="329" t="s">
        <v>3</v>
      </c>
      <c r="B1" s="330"/>
      <c r="C1" s="9"/>
    </row>
    <row r="2" spans="1:3" ht="27.75" customHeight="1" hidden="1">
      <c r="A2" s="330"/>
      <c r="B2" s="330"/>
      <c r="C2" s="9"/>
    </row>
    <row r="3" spans="1:7" ht="27.75" customHeight="1">
      <c r="A3" s="331" t="s">
        <v>248</v>
      </c>
      <c r="B3" s="332"/>
      <c r="C3" s="332"/>
      <c r="D3" s="332"/>
      <c r="E3" s="332"/>
      <c r="F3" s="332"/>
      <c r="G3" s="332"/>
    </row>
    <row r="4" spans="1:7" ht="12.75" customHeight="1">
      <c r="A4" s="332"/>
      <c r="B4" s="332"/>
      <c r="C4" s="332"/>
      <c r="D4" s="332"/>
      <c r="E4" s="332"/>
      <c r="F4" s="332"/>
      <c r="G4" s="332"/>
    </row>
    <row r="5" spans="1:7" s="42" customFormat="1" ht="21" customHeight="1">
      <c r="A5" s="333" t="s">
        <v>85</v>
      </c>
      <c r="B5" s="333"/>
      <c r="C5" s="333"/>
      <c r="D5" s="333"/>
      <c r="E5" s="333"/>
      <c r="F5" s="333"/>
      <c r="G5" s="333"/>
    </row>
    <row r="6" spans="1:7" s="3" customFormat="1" ht="22.5" customHeight="1">
      <c r="A6" s="334" t="s">
        <v>5</v>
      </c>
      <c r="B6" s="334"/>
      <c r="C6" s="334"/>
      <c r="D6" s="334"/>
      <c r="E6" s="334"/>
      <c r="F6" s="334"/>
      <c r="G6" s="334"/>
    </row>
    <row r="7" spans="1:6" s="3" customFormat="1" ht="12.75" customHeight="1">
      <c r="A7" s="41"/>
      <c r="B7" s="240"/>
      <c r="C7" s="40"/>
      <c r="E7" s="4"/>
      <c r="F7" s="4"/>
    </row>
    <row r="8" spans="1:7" s="3" customFormat="1" ht="27.75" customHeight="1">
      <c r="A8" s="337" t="s">
        <v>250</v>
      </c>
      <c r="B8" s="338"/>
      <c r="C8" s="234" t="s">
        <v>251</v>
      </c>
      <c r="D8" s="235" t="s">
        <v>252</v>
      </c>
      <c r="E8" s="235" t="s">
        <v>253</v>
      </c>
      <c r="F8" s="236" t="s">
        <v>254</v>
      </c>
      <c r="G8" s="236" t="s">
        <v>254</v>
      </c>
    </row>
    <row r="9" spans="1:7" s="3" customFormat="1" ht="12.75" customHeight="1">
      <c r="A9" s="335">
        <v>1</v>
      </c>
      <c r="B9" s="336"/>
      <c r="C9" s="237">
        <v>2</v>
      </c>
      <c r="D9" s="237">
        <v>3</v>
      </c>
      <c r="E9" s="237">
        <v>4</v>
      </c>
      <c r="F9" s="238" t="s">
        <v>255</v>
      </c>
      <c r="G9" s="238" t="s">
        <v>256</v>
      </c>
    </row>
    <row r="10" spans="1:10" s="3" customFormat="1" ht="22.5" customHeight="1">
      <c r="A10" s="239">
        <v>6</v>
      </c>
      <c r="B10" s="246" t="s">
        <v>37</v>
      </c>
      <c r="C10" s="77">
        <f>prihodi!D5</f>
        <v>1091289274</v>
      </c>
      <c r="D10" s="77">
        <f>prihodi!E5</f>
        <v>1196514000</v>
      </c>
      <c r="E10" s="77">
        <f>prihodi!F5</f>
        <v>1056742857.1600001</v>
      </c>
      <c r="F10" s="233">
        <f>E10/C10*100</f>
        <v>96.8343483562911</v>
      </c>
      <c r="G10" s="162">
        <f>E10/D10*100</f>
        <v>88.31846991844643</v>
      </c>
      <c r="J10" s="165"/>
    </row>
    <row r="11" spans="1:9" s="3" customFormat="1" ht="22.5" customHeight="1">
      <c r="A11" s="239">
        <v>7</v>
      </c>
      <c r="B11" s="246" t="s">
        <v>34</v>
      </c>
      <c r="C11" s="78">
        <f>prihodi!D39</f>
        <v>0</v>
      </c>
      <c r="D11" s="78">
        <f>prihodi!E39</f>
        <v>70000</v>
      </c>
      <c r="E11" s="78">
        <f>prihodi!F39</f>
        <v>223835.78999999998</v>
      </c>
      <c r="F11" s="233"/>
      <c r="G11" s="162">
        <v>0</v>
      </c>
      <c r="H11" s="4"/>
      <c r="I11" s="4"/>
    </row>
    <row r="12" spans="1:10" s="3" customFormat="1" ht="22.5" customHeight="1">
      <c r="A12" s="239">
        <v>3</v>
      </c>
      <c r="B12" s="246" t="s">
        <v>93</v>
      </c>
      <c r="C12" s="78">
        <f>'rashodi-opći dio'!D4</f>
        <v>915778361</v>
      </c>
      <c r="D12" s="78">
        <f>'rashodi-opći dio'!E4</f>
        <v>1054717000</v>
      </c>
      <c r="E12" s="78">
        <f>'rashodi-opći dio'!F4</f>
        <v>959728281.3499999</v>
      </c>
      <c r="F12" s="233">
        <f>E12/C12*100</f>
        <v>104.7991874695541</v>
      </c>
      <c r="G12" s="162">
        <f>E12/D12*100</f>
        <v>90.99391413526092</v>
      </c>
      <c r="I12" s="165"/>
      <c r="J12" s="4"/>
    </row>
    <row r="13" spans="1:7" s="3" customFormat="1" ht="22.5" customHeight="1">
      <c r="A13" s="239">
        <v>4</v>
      </c>
      <c r="B13" s="246" t="s">
        <v>35</v>
      </c>
      <c r="C13" s="78">
        <f>'rashodi-opći dio'!D72</f>
        <v>62343942</v>
      </c>
      <c r="D13" s="78">
        <f>'rashodi-opći dio'!E72</f>
        <v>128725000</v>
      </c>
      <c r="E13" s="78">
        <f>'rashodi-opći dio'!F72</f>
        <v>20364946.33</v>
      </c>
      <c r="F13" s="233">
        <f>E13/C13*100</f>
        <v>32.66547747333654</v>
      </c>
      <c r="G13" s="162">
        <v>0</v>
      </c>
    </row>
    <row r="14" spans="1:7" s="3" customFormat="1" ht="22.5" customHeight="1">
      <c r="A14" s="239"/>
      <c r="B14" s="246" t="s">
        <v>36</v>
      </c>
      <c r="C14" s="78">
        <f>C10+C11-C12-C13</f>
        <v>113166971</v>
      </c>
      <c r="D14" s="78">
        <f>D10+D11-D12-D13</f>
        <v>13142000</v>
      </c>
      <c r="E14" s="78">
        <f>E10+E11-E12-E13</f>
        <v>76873465.27000014</v>
      </c>
      <c r="F14" s="233">
        <f>E14/C14*100</f>
        <v>67.92924171311446</v>
      </c>
      <c r="G14" s="162">
        <f>E14/D14*100</f>
        <v>584.9449495510588</v>
      </c>
    </row>
    <row r="15" spans="1:6" s="3" customFormat="1" ht="22.5" customHeight="1">
      <c r="A15" s="154"/>
      <c r="B15" s="241"/>
      <c r="C15" s="155"/>
      <c r="D15" s="156"/>
      <c r="E15" s="156"/>
      <c r="F15" s="156"/>
    </row>
    <row r="16" spans="1:7" s="157" customFormat="1" ht="22.5" customHeight="1">
      <c r="A16" s="339" t="s">
        <v>230</v>
      </c>
      <c r="B16" s="339"/>
      <c r="C16" s="339"/>
      <c r="D16" s="339"/>
      <c r="E16" s="339"/>
      <c r="F16" s="339"/>
      <c r="G16" s="339"/>
    </row>
    <row r="17" spans="1:6" s="157" customFormat="1" ht="15" customHeight="1">
      <c r="A17" s="158"/>
      <c r="B17" s="242"/>
      <c r="C17" s="159"/>
      <c r="D17" s="160"/>
      <c r="E17" s="192"/>
      <c r="F17" s="192"/>
    </row>
    <row r="18" spans="1:7" s="3" customFormat="1" ht="27.75" customHeight="1">
      <c r="A18" s="337" t="s">
        <v>250</v>
      </c>
      <c r="B18" s="338"/>
      <c r="C18" s="234" t="s">
        <v>251</v>
      </c>
      <c r="D18" s="235" t="s">
        <v>252</v>
      </c>
      <c r="E18" s="235" t="s">
        <v>253</v>
      </c>
      <c r="F18" s="236" t="s">
        <v>254</v>
      </c>
      <c r="G18" s="236" t="s">
        <v>254</v>
      </c>
    </row>
    <row r="19" spans="1:7" s="3" customFormat="1" ht="12.75" customHeight="1">
      <c r="A19" s="335">
        <v>1</v>
      </c>
      <c r="B19" s="336"/>
      <c r="C19" s="237">
        <v>2</v>
      </c>
      <c r="D19" s="237">
        <v>3</v>
      </c>
      <c r="E19" s="237">
        <v>4</v>
      </c>
      <c r="F19" s="238" t="s">
        <v>255</v>
      </c>
      <c r="G19" s="238" t="s">
        <v>256</v>
      </c>
    </row>
    <row r="20" spans="1:7" s="157" customFormat="1" ht="22.5" customHeight="1">
      <c r="A20" s="239"/>
      <c r="B20" s="246" t="s">
        <v>231</v>
      </c>
      <c r="C20" s="193">
        <v>45974397</v>
      </c>
      <c r="D20" s="161">
        <v>0</v>
      </c>
      <c r="E20" s="193">
        <v>151504505.94</v>
      </c>
      <c r="F20" s="233">
        <f>E20/C20*100</f>
        <v>329.5410398531165</v>
      </c>
      <c r="G20" s="162"/>
    </row>
    <row r="21" spans="1:6" s="3" customFormat="1" ht="12.75" customHeight="1">
      <c r="A21" s="14"/>
      <c r="B21" s="243"/>
      <c r="C21" s="66"/>
      <c r="E21" s="4"/>
      <c r="F21" s="4"/>
    </row>
    <row r="22" spans="1:7" s="38" customFormat="1" ht="24.75" customHeight="1">
      <c r="A22" s="334" t="s">
        <v>232</v>
      </c>
      <c r="B22" s="334"/>
      <c r="C22" s="334"/>
      <c r="D22" s="334"/>
      <c r="E22" s="334"/>
      <c r="F22" s="334"/>
      <c r="G22" s="334"/>
    </row>
    <row r="23" spans="1:6" s="38" customFormat="1" ht="12.75" customHeight="1">
      <c r="A23" s="72"/>
      <c r="B23" s="244"/>
      <c r="C23" s="73"/>
      <c r="D23" s="74"/>
      <c r="E23" s="194"/>
      <c r="F23" s="194"/>
    </row>
    <row r="24" spans="1:7" s="3" customFormat="1" ht="27.75" customHeight="1">
      <c r="A24" s="337" t="s">
        <v>250</v>
      </c>
      <c r="B24" s="338"/>
      <c r="C24" s="234" t="s">
        <v>251</v>
      </c>
      <c r="D24" s="235" t="s">
        <v>252</v>
      </c>
      <c r="E24" s="235" t="s">
        <v>253</v>
      </c>
      <c r="F24" s="236" t="s">
        <v>254</v>
      </c>
      <c r="G24" s="236" t="s">
        <v>254</v>
      </c>
    </row>
    <row r="25" spans="1:7" s="3" customFormat="1" ht="12.75" customHeight="1">
      <c r="A25" s="335">
        <v>1</v>
      </c>
      <c r="B25" s="336"/>
      <c r="C25" s="237">
        <v>2</v>
      </c>
      <c r="D25" s="237">
        <v>3</v>
      </c>
      <c r="E25" s="237">
        <v>4</v>
      </c>
      <c r="F25" s="238" t="s">
        <v>255</v>
      </c>
      <c r="G25" s="238" t="s">
        <v>256</v>
      </c>
    </row>
    <row r="26" spans="1:7" s="38" customFormat="1" ht="32.25">
      <c r="A26" s="239">
        <v>8</v>
      </c>
      <c r="B26" s="247" t="s">
        <v>31</v>
      </c>
      <c r="C26" s="68">
        <f>'račun financiranja'!D5</f>
        <v>23488264</v>
      </c>
      <c r="D26" s="68">
        <f>'račun financiranja'!E5</f>
        <v>66954000</v>
      </c>
      <c r="E26" s="68">
        <f>'račun financiranja'!F5</f>
        <v>65289617.62</v>
      </c>
      <c r="F26" s="233">
        <f>E26/C26*100</f>
        <v>277.96697797674614</v>
      </c>
      <c r="G26" s="162">
        <f>E26/D26*100</f>
        <v>97.51414048451174</v>
      </c>
    </row>
    <row r="27" spans="1:7" s="38" customFormat="1" ht="32.25">
      <c r="A27" s="239">
        <v>5</v>
      </c>
      <c r="B27" s="247" t="s">
        <v>32</v>
      </c>
      <c r="C27" s="68">
        <f>'račun financiranja'!D18</f>
        <v>31125125</v>
      </c>
      <c r="D27" s="68">
        <f>'račun financiranja'!E18</f>
        <v>80096000</v>
      </c>
      <c r="E27" s="68">
        <f>'račun financiranja'!F18</f>
        <v>49944937.82</v>
      </c>
      <c r="F27" s="233">
        <f>E27/C27*100</f>
        <v>160.4650192408866</v>
      </c>
      <c r="G27" s="162">
        <f>E27/D27*100</f>
        <v>62.35634466140632</v>
      </c>
    </row>
    <row r="28" spans="1:7" s="38" customFormat="1" ht="26.25" customHeight="1">
      <c r="A28" s="239"/>
      <c r="B28" s="246" t="s">
        <v>249</v>
      </c>
      <c r="C28" s="196">
        <v>-151504506</v>
      </c>
      <c r="D28" s="68">
        <v>0</v>
      </c>
      <c r="E28" s="196">
        <v>-243722651</v>
      </c>
      <c r="F28" s="233">
        <f>E28/C28*100</f>
        <v>160.86825232775587</v>
      </c>
      <c r="G28" s="162"/>
    </row>
    <row r="29" spans="1:7" s="38" customFormat="1" ht="22.5" customHeight="1">
      <c r="A29" s="239"/>
      <c r="B29" s="246" t="s">
        <v>72</v>
      </c>
      <c r="C29" s="79">
        <f>C26-C27+C28</f>
        <v>-159141367</v>
      </c>
      <c r="D29" s="79">
        <f>D26-D27</f>
        <v>-13142000</v>
      </c>
      <c r="E29" s="79">
        <f>E26-E27+E28</f>
        <v>-228377971.2</v>
      </c>
      <c r="F29" s="233">
        <f>E29/C29*100</f>
        <v>143.5063525626244</v>
      </c>
      <c r="G29" s="162"/>
    </row>
    <row r="30" spans="1:6" s="38" customFormat="1" ht="22.5" customHeight="1">
      <c r="A30" s="75"/>
      <c r="B30" s="245"/>
      <c r="C30" s="71"/>
      <c r="D30" s="76"/>
      <c r="E30" s="194"/>
      <c r="F30" s="194"/>
    </row>
    <row r="31" spans="1:7" s="38" customFormat="1" ht="22.5" customHeight="1">
      <c r="A31" s="239"/>
      <c r="B31" s="246" t="s">
        <v>76</v>
      </c>
      <c r="C31" s="79">
        <v>0</v>
      </c>
      <c r="D31" s="79">
        <f>D14+D29</f>
        <v>0</v>
      </c>
      <c r="E31" s="195">
        <f>E14+E20+E29</f>
        <v>0.010000169277191162</v>
      </c>
      <c r="F31" s="195"/>
      <c r="G31" s="162"/>
    </row>
    <row r="32" spans="1:6" s="38" customFormat="1" ht="18" customHeight="1">
      <c r="A32" s="39"/>
      <c r="B32" s="240"/>
      <c r="C32" s="40"/>
      <c r="E32" s="194"/>
      <c r="F32" s="194"/>
    </row>
    <row r="33" spans="2:6" s="3" customFormat="1" ht="12.75">
      <c r="B33" s="2"/>
      <c r="E33" s="4"/>
      <c r="F33" s="4"/>
    </row>
    <row r="34" spans="2:6" s="3" customFormat="1" ht="12.75">
      <c r="B34" s="2"/>
      <c r="E34" s="4"/>
      <c r="F34" s="4"/>
    </row>
    <row r="35" spans="2:6" s="3" customFormat="1" ht="12.75">
      <c r="B35" s="2"/>
      <c r="D35" s="4"/>
      <c r="E35" s="4"/>
      <c r="F35" s="4"/>
    </row>
    <row r="36" spans="2:6" s="3" customFormat="1" ht="12.75">
      <c r="B36" s="2"/>
      <c r="D36" s="4"/>
      <c r="E36" s="4"/>
      <c r="F36" s="4"/>
    </row>
    <row r="37" spans="2:6" s="3" customFormat="1" ht="12.75">
      <c r="B37" s="2"/>
      <c r="E37" s="4"/>
      <c r="F37" s="4"/>
    </row>
    <row r="38" spans="2:6" s="3" customFormat="1" ht="12.75">
      <c r="B38" s="2"/>
      <c r="E38" s="4"/>
      <c r="F38" s="4"/>
    </row>
    <row r="39" spans="2:6" s="3" customFormat="1" ht="12.75">
      <c r="B39" s="2"/>
      <c r="E39" s="4"/>
      <c r="F39" s="4"/>
    </row>
    <row r="40" spans="2:6" s="3" customFormat="1" ht="12.75">
      <c r="B40" s="2"/>
      <c r="E40" s="4"/>
      <c r="F40" s="4"/>
    </row>
    <row r="41" spans="2:6" s="3" customFormat="1" ht="12.75">
      <c r="B41" s="2"/>
      <c r="E41" s="4"/>
      <c r="F41" s="4"/>
    </row>
    <row r="42" spans="2:6" s="3" customFormat="1" ht="12.75">
      <c r="B42" s="2"/>
      <c r="E42" s="4"/>
      <c r="F42" s="4"/>
    </row>
    <row r="43" spans="2:6" s="3" customFormat="1" ht="12.75">
      <c r="B43" s="2"/>
      <c r="E43" s="4"/>
      <c r="F43" s="4"/>
    </row>
    <row r="44" spans="2:6" s="3" customFormat="1" ht="12.75">
      <c r="B44" s="2"/>
      <c r="E44" s="4"/>
      <c r="F44" s="4"/>
    </row>
    <row r="45" spans="2:6" s="3" customFormat="1" ht="12.75">
      <c r="B45" s="2"/>
      <c r="E45" s="4"/>
      <c r="F45" s="4"/>
    </row>
    <row r="46" spans="2:6" s="3" customFormat="1" ht="12.75">
      <c r="B46" s="2"/>
      <c r="E46" s="4"/>
      <c r="F46" s="4"/>
    </row>
    <row r="47" spans="2:6" s="3" customFormat="1" ht="12.75">
      <c r="B47" s="2"/>
      <c r="E47" s="4"/>
      <c r="F47" s="4"/>
    </row>
    <row r="48" spans="2:6" s="3" customFormat="1" ht="12.75">
      <c r="B48" s="2"/>
      <c r="E48" s="4"/>
      <c r="F48" s="4"/>
    </row>
    <row r="49" spans="2:6" s="3" customFormat="1" ht="12.75">
      <c r="B49" s="2"/>
      <c r="E49" s="4"/>
      <c r="F49" s="4"/>
    </row>
    <row r="50" spans="2:6" s="3" customFormat="1" ht="12.75">
      <c r="B50" s="2"/>
      <c r="E50" s="4"/>
      <c r="F50" s="4"/>
    </row>
    <row r="51" spans="2:6" s="3" customFormat="1" ht="12.75">
      <c r="B51" s="2"/>
      <c r="E51" s="4"/>
      <c r="F51" s="4"/>
    </row>
    <row r="52" spans="2:6" s="3" customFormat="1" ht="12.75">
      <c r="B52" s="2"/>
      <c r="E52" s="4"/>
      <c r="F52" s="4"/>
    </row>
    <row r="53" spans="2:6" s="3" customFormat="1" ht="12.75">
      <c r="B53" s="2"/>
      <c r="E53" s="4"/>
      <c r="F53" s="4"/>
    </row>
    <row r="54" spans="2:6" s="3" customFormat="1" ht="12.75">
      <c r="B54" s="2"/>
      <c r="E54" s="4"/>
      <c r="F54" s="4"/>
    </row>
    <row r="55" spans="2:6" s="3" customFormat="1" ht="12.75">
      <c r="B55" s="2"/>
      <c r="E55" s="4"/>
      <c r="F55" s="4"/>
    </row>
    <row r="56" spans="2:6" s="3" customFormat="1" ht="12.75">
      <c r="B56" s="2"/>
      <c r="E56" s="4"/>
      <c r="F56" s="4"/>
    </row>
    <row r="57" spans="2:6" s="3" customFormat="1" ht="12.75">
      <c r="B57" s="2"/>
      <c r="E57" s="4"/>
      <c r="F57" s="4"/>
    </row>
    <row r="58" spans="2:6" s="3" customFormat="1" ht="12.75">
      <c r="B58" s="2"/>
      <c r="E58" s="4"/>
      <c r="F58" s="4"/>
    </row>
    <row r="59" spans="2:6" s="3" customFormat="1" ht="12.75">
      <c r="B59" s="2"/>
      <c r="E59" s="4"/>
      <c r="F59" s="4"/>
    </row>
    <row r="60" spans="2:6" s="3" customFormat="1" ht="12.75">
      <c r="B60" s="2"/>
      <c r="E60" s="4"/>
      <c r="F60" s="4"/>
    </row>
    <row r="61" spans="2:6" s="3" customFormat="1" ht="12.75">
      <c r="B61" s="2"/>
      <c r="E61" s="4"/>
      <c r="F61" s="4"/>
    </row>
    <row r="62" spans="2:6" s="3" customFormat="1" ht="12.75">
      <c r="B62" s="2"/>
      <c r="E62" s="4"/>
      <c r="F62" s="4"/>
    </row>
    <row r="63" spans="2:6" s="3" customFormat="1" ht="12.75">
      <c r="B63" s="2"/>
      <c r="E63" s="4"/>
      <c r="F63" s="4"/>
    </row>
    <row r="64" spans="2:6" s="3" customFormat="1" ht="12.75">
      <c r="B64" s="2"/>
      <c r="E64" s="4"/>
      <c r="F64" s="4"/>
    </row>
    <row r="65" spans="2:6" s="3" customFormat="1" ht="12.75">
      <c r="B65" s="2"/>
      <c r="E65" s="4"/>
      <c r="F65" s="4"/>
    </row>
    <row r="66" spans="2:6" s="3" customFormat="1" ht="12.75">
      <c r="B66" s="2"/>
      <c r="E66" s="4"/>
      <c r="F66" s="4"/>
    </row>
    <row r="67" spans="2:6" s="3" customFormat="1" ht="12.75">
      <c r="B67" s="2"/>
      <c r="E67" s="4"/>
      <c r="F67" s="4"/>
    </row>
    <row r="68" spans="2:6" s="3" customFormat="1" ht="12.75">
      <c r="B68" s="2"/>
      <c r="E68" s="4"/>
      <c r="F68" s="4"/>
    </row>
    <row r="69" spans="2:6" s="3" customFormat="1" ht="12.75">
      <c r="B69" s="2"/>
      <c r="E69" s="4"/>
      <c r="F69" s="4"/>
    </row>
    <row r="70" spans="2:6" s="3" customFormat="1" ht="12.75">
      <c r="B70" s="2"/>
      <c r="E70" s="4"/>
      <c r="F70" s="4"/>
    </row>
    <row r="71" spans="2:6" s="3" customFormat="1" ht="12.75">
      <c r="B71" s="2"/>
      <c r="E71" s="4"/>
      <c r="F71" s="4"/>
    </row>
    <row r="72" spans="2:6" s="3" customFormat="1" ht="12.75">
      <c r="B72" s="2"/>
      <c r="E72" s="4"/>
      <c r="F72" s="4"/>
    </row>
    <row r="73" spans="2:6" s="3" customFormat="1" ht="12.75">
      <c r="B73" s="2"/>
      <c r="E73" s="4"/>
      <c r="F73" s="4"/>
    </row>
    <row r="74" spans="2:6" s="3" customFormat="1" ht="12.75">
      <c r="B74" s="2"/>
      <c r="E74" s="4"/>
      <c r="F74" s="4"/>
    </row>
    <row r="75" spans="2:6" s="3" customFormat="1" ht="12.75">
      <c r="B75" s="2"/>
      <c r="E75" s="4"/>
      <c r="F75" s="4"/>
    </row>
    <row r="76" spans="2:6" s="3" customFormat="1" ht="12.75">
      <c r="B76" s="2"/>
      <c r="E76" s="4"/>
      <c r="F76" s="4"/>
    </row>
    <row r="77" spans="2:6" s="3" customFormat="1" ht="12.75">
      <c r="B77" s="2"/>
      <c r="E77" s="4"/>
      <c r="F77" s="4"/>
    </row>
    <row r="78" spans="2:6" s="3" customFormat="1" ht="12.75">
      <c r="B78" s="2"/>
      <c r="E78" s="4"/>
      <c r="F78" s="4"/>
    </row>
    <row r="79" spans="2:6" s="3" customFormat="1" ht="12.75">
      <c r="B79" s="2"/>
      <c r="E79" s="4"/>
      <c r="F79" s="4"/>
    </row>
    <row r="80" spans="2:6" s="3" customFormat="1" ht="12.75">
      <c r="B80" s="2"/>
      <c r="E80" s="4"/>
      <c r="F80" s="4"/>
    </row>
    <row r="81" spans="2:6" s="3" customFormat="1" ht="12.75">
      <c r="B81" s="2"/>
      <c r="E81" s="4"/>
      <c r="F81" s="4"/>
    </row>
    <row r="82" spans="2:6" s="3" customFormat="1" ht="12.75">
      <c r="B82" s="2"/>
      <c r="E82" s="4"/>
      <c r="F82" s="4"/>
    </row>
    <row r="83" spans="2:6" s="3" customFormat="1" ht="12.75">
      <c r="B83" s="2"/>
      <c r="E83" s="4"/>
      <c r="F83" s="4"/>
    </row>
    <row r="84" spans="2:6" s="3" customFormat="1" ht="12.75">
      <c r="B84" s="2"/>
      <c r="E84" s="4"/>
      <c r="F84" s="4"/>
    </row>
    <row r="85" spans="2:6" s="3" customFormat="1" ht="12.75">
      <c r="B85" s="2"/>
      <c r="E85" s="4"/>
      <c r="F85" s="4"/>
    </row>
    <row r="86" spans="2:6" s="3" customFormat="1" ht="12.75">
      <c r="B86" s="2"/>
      <c r="E86" s="4"/>
      <c r="F86" s="4"/>
    </row>
    <row r="87" spans="2:6" s="3" customFormat="1" ht="12.75">
      <c r="B87" s="2"/>
      <c r="E87" s="4"/>
      <c r="F87" s="4"/>
    </row>
    <row r="88" spans="2:6" s="3" customFormat="1" ht="12.75">
      <c r="B88" s="2"/>
      <c r="E88" s="4"/>
      <c r="F88" s="4"/>
    </row>
    <row r="89" spans="2:6" s="3" customFormat="1" ht="12.75">
      <c r="B89" s="2"/>
      <c r="E89" s="4"/>
      <c r="F89" s="4"/>
    </row>
    <row r="90" spans="2:6" s="3" customFormat="1" ht="12.75">
      <c r="B90" s="2"/>
      <c r="E90" s="4"/>
      <c r="F90" s="4"/>
    </row>
    <row r="91" spans="2:6" s="3" customFormat="1" ht="12.75">
      <c r="B91" s="2"/>
      <c r="E91" s="4"/>
      <c r="F91" s="4"/>
    </row>
    <row r="92" spans="2:6" s="3" customFormat="1" ht="12.75">
      <c r="B92" s="2"/>
      <c r="E92" s="4"/>
      <c r="F92" s="4"/>
    </row>
    <row r="93" spans="2:6" s="3" customFormat="1" ht="12.75">
      <c r="B93" s="2"/>
      <c r="E93" s="4"/>
      <c r="F93" s="4"/>
    </row>
    <row r="94" spans="2:6" s="3" customFormat="1" ht="12.75">
      <c r="B94" s="2"/>
      <c r="E94" s="4"/>
      <c r="F94" s="4"/>
    </row>
    <row r="95" spans="2:6" s="3" customFormat="1" ht="12.75">
      <c r="B95" s="2"/>
      <c r="E95" s="4"/>
      <c r="F95" s="4"/>
    </row>
    <row r="96" spans="2:6" s="3" customFormat="1" ht="12.75">
      <c r="B96" s="2"/>
      <c r="E96" s="4"/>
      <c r="F96" s="4"/>
    </row>
    <row r="97" spans="2:6" s="3" customFormat="1" ht="12.75">
      <c r="B97" s="2"/>
      <c r="E97" s="4"/>
      <c r="F97" s="4"/>
    </row>
    <row r="98" spans="2:6" s="3" customFormat="1" ht="12.75">
      <c r="B98" s="2"/>
      <c r="E98" s="4"/>
      <c r="F98" s="4"/>
    </row>
    <row r="99" spans="2:6" s="3" customFormat="1" ht="12.75">
      <c r="B99" s="2"/>
      <c r="E99" s="4"/>
      <c r="F99" s="4"/>
    </row>
    <row r="100" spans="2:6" s="3" customFormat="1" ht="12.75">
      <c r="B100" s="2"/>
      <c r="E100" s="4"/>
      <c r="F100" s="4"/>
    </row>
    <row r="101" spans="2:6" s="3" customFormat="1" ht="12.75">
      <c r="B101" s="2"/>
      <c r="E101" s="4"/>
      <c r="F101" s="4"/>
    </row>
    <row r="102" spans="2:6" s="3" customFormat="1" ht="12.75">
      <c r="B102" s="2"/>
      <c r="E102" s="4"/>
      <c r="F102" s="4"/>
    </row>
    <row r="103" spans="2:6" s="3" customFormat="1" ht="12.75">
      <c r="B103" s="2"/>
      <c r="E103" s="4"/>
      <c r="F103" s="4"/>
    </row>
    <row r="104" spans="2:6" s="3" customFormat="1" ht="12.75">
      <c r="B104" s="2"/>
      <c r="E104" s="4"/>
      <c r="F104" s="4"/>
    </row>
    <row r="105" spans="2:6" s="3" customFormat="1" ht="12.75">
      <c r="B105" s="2"/>
      <c r="E105" s="4"/>
      <c r="F105" s="4"/>
    </row>
    <row r="106" spans="2:6" s="3" customFormat="1" ht="12.75">
      <c r="B106" s="2"/>
      <c r="E106" s="4"/>
      <c r="F106" s="4"/>
    </row>
    <row r="107" spans="2:6" s="3" customFormat="1" ht="12.75">
      <c r="B107" s="2"/>
      <c r="E107" s="4"/>
      <c r="F107" s="4"/>
    </row>
    <row r="108" spans="2:6" s="3" customFormat="1" ht="12.75">
      <c r="B108" s="2"/>
      <c r="E108" s="4"/>
      <c r="F108" s="4"/>
    </row>
    <row r="109" spans="2:6" s="3" customFormat="1" ht="12.75">
      <c r="B109" s="2"/>
      <c r="E109" s="4"/>
      <c r="F109" s="4"/>
    </row>
    <row r="110" spans="2:6" s="3" customFormat="1" ht="12.75">
      <c r="B110" s="2"/>
      <c r="E110" s="4"/>
      <c r="F110" s="4"/>
    </row>
    <row r="111" spans="2:6" s="3" customFormat="1" ht="12.75">
      <c r="B111" s="2"/>
      <c r="E111" s="4"/>
      <c r="F111" s="4"/>
    </row>
    <row r="112" spans="2:6" s="3" customFormat="1" ht="12.75">
      <c r="B112" s="2"/>
      <c r="E112" s="4"/>
      <c r="F112" s="4"/>
    </row>
    <row r="113" spans="2:6" s="3" customFormat="1" ht="12.75">
      <c r="B113" s="2"/>
      <c r="E113" s="4"/>
      <c r="F113" s="4"/>
    </row>
    <row r="114" spans="2:6" s="3" customFormat="1" ht="12.75">
      <c r="B114" s="2"/>
      <c r="E114" s="4"/>
      <c r="F114" s="4"/>
    </row>
    <row r="115" spans="2:6" s="3" customFormat="1" ht="12.75">
      <c r="B115" s="2"/>
      <c r="E115" s="4"/>
      <c r="F115" s="4"/>
    </row>
    <row r="116" spans="2:6" s="3" customFormat="1" ht="12.75">
      <c r="B116" s="2"/>
      <c r="E116" s="4"/>
      <c r="F116" s="4"/>
    </row>
    <row r="117" spans="2:6" s="3" customFormat="1" ht="12.75">
      <c r="B117" s="2"/>
      <c r="E117" s="4"/>
      <c r="F117" s="4"/>
    </row>
    <row r="118" spans="2:6" s="3" customFormat="1" ht="12.75">
      <c r="B118" s="2"/>
      <c r="E118" s="4"/>
      <c r="F118" s="4"/>
    </row>
    <row r="119" spans="2:6" s="3" customFormat="1" ht="12.75">
      <c r="B119" s="2"/>
      <c r="E119" s="4"/>
      <c r="F119" s="4"/>
    </row>
    <row r="120" spans="2:6" s="3" customFormat="1" ht="12.75">
      <c r="B120" s="2"/>
      <c r="E120" s="4"/>
      <c r="F120" s="4"/>
    </row>
    <row r="121" spans="2:6" s="3" customFormat="1" ht="12.75">
      <c r="B121" s="2"/>
      <c r="E121" s="4"/>
      <c r="F121" s="4"/>
    </row>
    <row r="122" spans="2:6" s="3" customFormat="1" ht="12.75">
      <c r="B122" s="2"/>
      <c r="E122" s="4"/>
      <c r="F122" s="4"/>
    </row>
    <row r="123" spans="2:6" s="3" customFormat="1" ht="12.75">
      <c r="B123" s="2"/>
      <c r="E123" s="4"/>
      <c r="F123" s="4"/>
    </row>
    <row r="124" spans="2:6" s="3" customFormat="1" ht="12.75">
      <c r="B124" s="2"/>
      <c r="E124" s="4"/>
      <c r="F124" s="4"/>
    </row>
    <row r="125" spans="2:6" s="3" customFormat="1" ht="12.75">
      <c r="B125" s="2"/>
      <c r="E125" s="4"/>
      <c r="F125" s="4"/>
    </row>
    <row r="126" spans="2:6" s="3" customFormat="1" ht="12.75">
      <c r="B126" s="2"/>
      <c r="E126" s="4"/>
      <c r="F126" s="4"/>
    </row>
    <row r="127" spans="2:6" s="3" customFormat="1" ht="12.75">
      <c r="B127" s="2"/>
      <c r="E127" s="4"/>
      <c r="F127" s="4"/>
    </row>
    <row r="128" spans="2:6" s="3" customFormat="1" ht="12.75">
      <c r="B128" s="2"/>
      <c r="E128" s="4"/>
      <c r="F128" s="4"/>
    </row>
    <row r="129" spans="2:6" s="3" customFormat="1" ht="12.75">
      <c r="B129" s="2"/>
      <c r="E129" s="4"/>
      <c r="F129" s="4"/>
    </row>
    <row r="130" spans="2:6" s="3" customFormat="1" ht="12.75">
      <c r="B130" s="2"/>
      <c r="E130" s="4"/>
      <c r="F130" s="4"/>
    </row>
    <row r="131" spans="2:6" s="3" customFormat="1" ht="12.75">
      <c r="B131" s="2"/>
      <c r="E131" s="4"/>
      <c r="F131" s="4"/>
    </row>
    <row r="132" spans="2:6" s="3" customFormat="1" ht="12.75">
      <c r="B132" s="2"/>
      <c r="E132" s="4"/>
      <c r="F132" s="4"/>
    </row>
    <row r="133" spans="2:6" s="3" customFormat="1" ht="12.75">
      <c r="B133" s="2"/>
      <c r="E133" s="4"/>
      <c r="F133" s="4"/>
    </row>
    <row r="134" spans="2:6" s="3" customFormat="1" ht="12.75">
      <c r="B134" s="2"/>
      <c r="E134" s="4"/>
      <c r="F134" s="4"/>
    </row>
    <row r="135" spans="2:6" s="3" customFormat="1" ht="12.75">
      <c r="B135" s="2"/>
      <c r="E135" s="4"/>
      <c r="F135" s="4"/>
    </row>
    <row r="136" spans="2:6" s="3" customFormat="1" ht="12.75">
      <c r="B136" s="2"/>
      <c r="E136" s="4"/>
      <c r="F136" s="4"/>
    </row>
    <row r="137" spans="2:6" s="3" customFormat="1" ht="12.75">
      <c r="B137" s="2"/>
      <c r="E137" s="4"/>
      <c r="F137" s="4"/>
    </row>
    <row r="138" spans="2:6" s="3" customFormat="1" ht="12.75">
      <c r="B138" s="2"/>
      <c r="E138" s="4"/>
      <c r="F138" s="4"/>
    </row>
    <row r="139" spans="2:6" s="3" customFormat="1" ht="12.75">
      <c r="B139" s="2"/>
      <c r="E139" s="4"/>
      <c r="F139" s="4"/>
    </row>
    <row r="140" spans="2:6" s="3" customFormat="1" ht="12.75">
      <c r="B140" s="2"/>
      <c r="E140" s="4"/>
      <c r="F140" s="4"/>
    </row>
    <row r="141" spans="2:6" s="3" customFormat="1" ht="12.75">
      <c r="B141" s="2"/>
      <c r="E141" s="4"/>
      <c r="F141" s="4"/>
    </row>
    <row r="142" spans="2:6" s="3" customFormat="1" ht="12.75">
      <c r="B142" s="2"/>
      <c r="E142" s="4"/>
      <c r="F142" s="4"/>
    </row>
    <row r="143" spans="2:6" s="3" customFormat="1" ht="12.75">
      <c r="B143" s="2"/>
      <c r="E143" s="4"/>
      <c r="F143" s="4"/>
    </row>
    <row r="144" spans="2:6" s="3" customFormat="1" ht="12.75">
      <c r="B144" s="2"/>
      <c r="E144" s="4"/>
      <c r="F144" s="4"/>
    </row>
    <row r="145" spans="2:6" s="3" customFormat="1" ht="12.75">
      <c r="B145" s="2"/>
      <c r="E145" s="4"/>
      <c r="F145" s="4"/>
    </row>
    <row r="146" spans="2:6" s="3" customFormat="1" ht="12.75">
      <c r="B146" s="2"/>
      <c r="E146" s="4"/>
      <c r="F146" s="4"/>
    </row>
    <row r="147" spans="2:6" s="3" customFormat="1" ht="12.75">
      <c r="B147" s="2"/>
      <c r="E147" s="4"/>
      <c r="F147" s="4"/>
    </row>
    <row r="148" spans="2:6" s="3" customFormat="1" ht="12.75">
      <c r="B148" s="2"/>
      <c r="E148" s="4"/>
      <c r="F148" s="4"/>
    </row>
    <row r="149" spans="2:6" s="3" customFormat="1" ht="12.75">
      <c r="B149" s="2"/>
      <c r="E149" s="4"/>
      <c r="F149" s="4"/>
    </row>
    <row r="150" spans="2:6" s="3" customFormat="1" ht="12.75">
      <c r="B150" s="2"/>
      <c r="E150" s="4"/>
      <c r="F150" s="4"/>
    </row>
    <row r="151" spans="2:6" s="3" customFormat="1" ht="12.75">
      <c r="B151" s="2"/>
      <c r="E151" s="4"/>
      <c r="F151" s="4"/>
    </row>
    <row r="152" spans="2:6" s="3" customFormat="1" ht="12.75">
      <c r="B152" s="2"/>
      <c r="E152" s="4"/>
      <c r="F152" s="4"/>
    </row>
    <row r="153" spans="2:6" s="3" customFormat="1" ht="12.75">
      <c r="B153" s="2"/>
      <c r="E153" s="4"/>
      <c r="F153" s="4"/>
    </row>
    <row r="154" spans="2:6" s="3" customFormat="1" ht="12.75">
      <c r="B154" s="2"/>
      <c r="E154" s="4"/>
      <c r="F154" s="4"/>
    </row>
    <row r="155" spans="2:6" s="3" customFormat="1" ht="12.75">
      <c r="B155" s="2"/>
      <c r="E155" s="4"/>
      <c r="F155" s="4"/>
    </row>
    <row r="156" spans="2:6" s="3" customFormat="1" ht="12.75">
      <c r="B156" s="2"/>
      <c r="E156" s="4"/>
      <c r="F156" s="4"/>
    </row>
    <row r="157" spans="2:6" s="3" customFormat="1" ht="12.75">
      <c r="B157" s="2"/>
      <c r="E157" s="4"/>
      <c r="F157" s="4"/>
    </row>
    <row r="158" spans="2:6" s="3" customFormat="1" ht="12.75">
      <c r="B158" s="2"/>
      <c r="E158" s="4"/>
      <c r="F158" s="4"/>
    </row>
    <row r="159" spans="2:6" s="3" customFormat="1" ht="12.75">
      <c r="B159" s="2"/>
      <c r="E159" s="4"/>
      <c r="F159" s="4"/>
    </row>
    <row r="160" spans="2:6" s="3" customFormat="1" ht="12.75">
      <c r="B160" s="2"/>
      <c r="E160" s="4"/>
      <c r="F160" s="4"/>
    </row>
    <row r="161" spans="2:6" s="3" customFormat="1" ht="12.75">
      <c r="B161" s="2"/>
      <c r="E161" s="4"/>
      <c r="F161" s="4"/>
    </row>
    <row r="162" spans="2:6" s="3" customFormat="1" ht="12.75">
      <c r="B162" s="2"/>
      <c r="E162" s="4"/>
      <c r="F162" s="4"/>
    </row>
    <row r="163" spans="2:6" s="3" customFormat="1" ht="12.75">
      <c r="B163" s="2"/>
      <c r="E163" s="4"/>
      <c r="F163" s="4"/>
    </row>
    <row r="164" spans="2:6" s="3" customFormat="1" ht="12.75">
      <c r="B164" s="2"/>
      <c r="E164" s="4"/>
      <c r="F164" s="4"/>
    </row>
    <row r="165" spans="2:6" s="3" customFormat="1" ht="12.75">
      <c r="B165" s="2"/>
      <c r="E165" s="4"/>
      <c r="F165" s="4"/>
    </row>
    <row r="166" spans="2:6" s="3" customFormat="1" ht="12.75">
      <c r="B166" s="2"/>
      <c r="E166" s="4"/>
      <c r="F166" s="4"/>
    </row>
    <row r="167" spans="2:6" s="3" customFormat="1" ht="12.75">
      <c r="B167" s="2"/>
      <c r="E167" s="4"/>
      <c r="F167" s="4"/>
    </row>
    <row r="168" spans="2:6" s="3" customFormat="1" ht="12.75">
      <c r="B168" s="2"/>
      <c r="E168" s="4"/>
      <c r="F168" s="4"/>
    </row>
    <row r="169" spans="2:6" s="3" customFormat="1" ht="12.75">
      <c r="B169" s="2"/>
      <c r="E169" s="4"/>
      <c r="F169" s="4"/>
    </row>
    <row r="170" spans="2:6" s="3" customFormat="1" ht="12.75">
      <c r="B170" s="2"/>
      <c r="E170" s="4"/>
      <c r="F170" s="4"/>
    </row>
    <row r="171" spans="2:6" s="3" customFormat="1" ht="12.75">
      <c r="B171" s="2"/>
      <c r="E171" s="4"/>
      <c r="F171" s="4"/>
    </row>
    <row r="172" spans="2:6" s="3" customFormat="1" ht="12.75">
      <c r="B172" s="2"/>
      <c r="E172" s="4"/>
      <c r="F172" s="4"/>
    </row>
    <row r="173" spans="2:6" s="3" customFormat="1" ht="12.75">
      <c r="B173" s="2"/>
      <c r="E173" s="4"/>
      <c r="F173" s="4"/>
    </row>
    <row r="174" spans="2:6" s="3" customFormat="1" ht="12.75">
      <c r="B174" s="2"/>
      <c r="E174" s="4"/>
      <c r="F174" s="4"/>
    </row>
    <row r="175" spans="2:6" s="3" customFormat="1" ht="12.75">
      <c r="B175" s="2"/>
      <c r="E175" s="4"/>
      <c r="F175" s="4"/>
    </row>
    <row r="176" spans="2:6" s="3" customFormat="1" ht="12.75">
      <c r="B176" s="2"/>
      <c r="E176" s="4"/>
      <c r="F176" s="4"/>
    </row>
    <row r="177" spans="2:6" s="3" customFormat="1" ht="12.75">
      <c r="B177" s="2"/>
      <c r="E177" s="4"/>
      <c r="F177" s="4"/>
    </row>
    <row r="178" spans="2:6" s="3" customFormat="1" ht="12.75">
      <c r="B178" s="2"/>
      <c r="E178" s="4"/>
      <c r="F178" s="4"/>
    </row>
    <row r="179" spans="2:6" s="3" customFormat="1" ht="12.75">
      <c r="B179" s="2"/>
      <c r="E179" s="4"/>
      <c r="F179" s="4"/>
    </row>
    <row r="180" spans="2:6" s="3" customFormat="1" ht="12.75">
      <c r="B180" s="2"/>
      <c r="E180" s="4"/>
      <c r="F180" s="4"/>
    </row>
    <row r="181" spans="2:6" s="3" customFormat="1" ht="12.75">
      <c r="B181" s="2"/>
      <c r="E181" s="4"/>
      <c r="F181" s="4"/>
    </row>
    <row r="182" spans="2:6" s="3" customFormat="1" ht="12.75">
      <c r="B182" s="2"/>
      <c r="E182" s="4"/>
      <c r="F182" s="4"/>
    </row>
    <row r="183" spans="2:6" s="3" customFormat="1" ht="12.75">
      <c r="B183" s="2"/>
      <c r="E183" s="4"/>
      <c r="F183" s="4"/>
    </row>
    <row r="184" spans="2:6" s="3" customFormat="1" ht="12.75">
      <c r="B184" s="2"/>
      <c r="E184" s="4"/>
      <c r="F184" s="4"/>
    </row>
    <row r="185" spans="2:6" s="3" customFormat="1" ht="12.75">
      <c r="B185" s="2"/>
      <c r="E185" s="4"/>
      <c r="F185" s="4"/>
    </row>
    <row r="186" spans="2:6" s="3" customFormat="1" ht="12.75">
      <c r="B186" s="2"/>
      <c r="E186" s="4"/>
      <c r="F186" s="4"/>
    </row>
    <row r="187" spans="2:6" s="3" customFormat="1" ht="12.75">
      <c r="B187" s="2"/>
      <c r="E187" s="4"/>
      <c r="F187" s="4"/>
    </row>
    <row r="188" spans="2:6" s="3" customFormat="1" ht="12.75">
      <c r="B188" s="2"/>
      <c r="E188" s="4"/>
      <c r="F188" s="4"/>
    </row>
    <row r="189" spans="2:6" s="3" customFormat="1" ht="12.75">
      <c r="B189" s="2"/>
      <c r="E189" s="4"/>
      <c r="F189" s="4"/>
    </row>
    <row r="190" spans="2:6" s="3" customFormat="1" ht="12.75">
      <c r="B190" s="2"/>
      <c r="E190" s="4"/>
      <c r="F190" s="4"/>
    </row>
    <row r="191" spans="2:6" s="3" customFormat="1" ht="12.75">
      <c r="B191" s="2"/>
      <c r="E191" s="4"/>
      <c r="F191" s="4"/>
    </row>
    <row r="192" spans="2:6" s="3" customFormat="1" ht="12.75">
      <c r="B192" s="2"/>
      <c r="E192" s="4"/>
      <c r="F192" s="4"/>
    </row>
    <row r="193" spans="2:6" s="3" customFormat="1" ht="12.75">
      <c r="B193" s="2"/>
      <c r="E193" s="4"/>
      <c r="F193" s="4"/>
    </row>
    <row r="194" spans="2:6" s="3" customFormat="1" ht="12.75">
      <c r="B194" s="2"/>
      <c r="E194" s="4"/>
      <c r="F194" s="4"/>
    </row>
    <row r="195" spans="2:6" s="3" customFormat="1" ht="12.75">
      <c r="B195" s="2"/>
      <c r="E195" s="4"/>
      <c r="F195" s="4"/>
    </row>
    <row r="196" spans="2:6" s="3" customFormat="1" ht="12.75">
      <c r="B196" s="2"/>
      <c r="E196" s="4"/>
      <c r="F196" s="4"/>
    </row>
    <row r="197" spans="2:6" s="3" customFormat="1" ht="12.75">
      <c r="B197" s="2"/>
      <c r="E197" s="4"/>
      <c r="F197" s="4"/>
    </row>
    <row r="198" spans="2:6" s="3" customFormat="1" ht="12.75">
      <c r="B198" s="2"/>
      <c r="E198" s="4"/>
      <c r="F198" s="4"/>
    </row>
    <row r="199" spans="2:6" s="3" customFormat="1" ht="12.75">
      <c r="B199" s="2"/>
      <c r="E199" s="4"/>
      <c r="F199" s="4"/>
    </row>
    <row r="200" spans="2:6" s="3" customFormat="1" ht="12.75">
      <c r="B200" s="2"/>
      <c r="E200" s="4"/>
      <c r="F200" s="4"/>
    </row>
    <row r="201" spans="2:6" s="3" customFormat="1" ht="12.75">
      <c r="B201" s="2"/>
      <c r="E201" s="4"/>
      <c r="F201" s="4"/>
    </row>
    <row r="202" spans="2:6" s="3" customFormat="1" ht="12.75">
      <c r="B202" s="2"/>
      <c r="E202" s="4"/>
      <c r="F202" s="4"/>
    </row>
    <row r="203" spans="2:6" s="3" customFormat="1" ht="12.75">
      <c r="B203" s="2"/>
      <c r="E203" s="4"/>
      <c r="F203" s="4"/>
    </row>
    <row r="204" spans="2:6" s="3" customFormat="1" ht="12.75">
      <c r="B204" s="2"/>
      <c r="E204" s="4"/>
      <c r="F204" s="4"/>
    </row>
    <row r="205" spans="2:6" s="3" customFormat="1" ht="12.75">
      <c r="B205" s="2"/>
      <c r="E205" s="4"/>
      <c r="F205" s="4"/>
    </row>
    <row r="206" spans="2:6" s="3" customFormat="1" ht="12.75">
      <c r="B206" s="2"/>
      <c r="E206" s="4"/>
      <c r="F206" s="4"/>
    </row>
    <row r="207" spans="2:6" s="3" customFormat="1" ht="12.75">
      <c r="B207" s="2"/>
      <c r="E207" s="4"/>
      <c r="F207" s="4"/>
    </row>
    <row r="208" spans="2:6" s="3" customFormat="1" ht="12.75">
      <c r="B208" s="2"/>
      <c r="E208" s="4"/>
      <c r="F208" s="4"/>
    </row>
    <row r="209" spans="2:6" s="3" customFormat="1" ht="12.75">
      <c r="B209" s="2"/>
      <c r="E209" s="4"/>
      <c r="F209" s="4"/>
    </row>
    <row r="210" spans="2:6" s="3" customFormat="1" ht="12.75">
      <c r="B210" s="2"/>
      <c r="E210" s="4"/>
      <c r="F210" s="4"/>
    </row>
    <row r="211" spans="2:6" s="3" customFormat="1" ht="12.75">
      <c r="B211" s="2"/>
      <c r="E211" s="4"/>
      <c r="F211" s="4"/>
    </row>
    <row r="212" spans="2:6" s="3" customFormat="1" ht="12.75">
      <c r="B212" s="2"/>
      <c r="E212" s="4"/>
      <c r="F212" s="4"/>
    </row>
    <row r="213" spans="2:6" s="3" customFormat="1" ht="12.75">
      <c r="B213" s="2"/>
      <c r="E213" s="4"/>
      <c r="F213" s="4"/>
    </row>
    <row r="214" spans="2:6" s="3" customFormat="1" ht="12.75">
      <c r="B214" s="2"/>
      <c r="E214" s="4"/>
      <c r="F214" s="4"/>
    </row>
    <row r="215" spans="2:6" s="3" customFormat="1" ht="12.75">
      <c r="B215" s="2"/>
      <c r="E215" s="4"/>
      <c r="F215" s="4"/>
    </row>
    <row r="216" spans="2:6" s="3" customFormat="1" ht="12.75">
      <c r="B216" s="2"/>
      <c r="E216" s="4"/>
      <c r="F216" s="4"/>
    </row>
    <row r="217" spans="2:6" s="3" customFormat="1" ht="12.75">
      <c r="B217" s="2"/>
      <c r="E217" s="4"/>
      <c r="F217" s="4"/>
    </row>
    <row r="218" spans="2:6" s="3" customFormat="1" ht="12.75">
      <c r="B218" s="2"/>
      <c r="E218" s="4"/>
      <c r="F218" s="4"/>
    </row>
    <row r="219" spans="2:6" s="3" customFormat="1" ht="12.75">
      <c r="B219" s="2"/>
      <c r="E219" s="4"/>
      <c r="F219" s="4"/>
    </row>
    <row r="220" spans="2:6" s="3" customFormat="1" ht="12.75">
      <c r="B220" s="2"/>
      <c r="E220" s="4"/>
      <c r="F220" s="4"/>
    </row>
    <row r="221" spans="2:6" s="3" customFormat="1" ht="12.75">
      <c r="B221" s="2"/>
      <c r="E221" s="4"/>
      <c r="F221" s="4"/>
    </row>
    <row r="222" spans="2:6" s="3" customFormat="1" ht="12.75">
      <c r="B222" s="2"/>
      <c r="E222" s="4"/>
      <c r="F222" s="4"/>
    </row>
    <row r="223" spans="2:6" s="3" customFormat="1" ht="12.75">
      <c r="B223" s="2"/>
      <c r="E223" s="4"/>
      <c r="F223" s="4"/>
    </row>
    <row r="224" spans="2:6" s="3" customFormat="1" ht="12.75">
      <c r="B224" s="2"/>
      <c r="E224" s="4"/>
      <c r="F224" s="4"/>
    </row>
    <row r="225" spans="2:6" s="3" customFormat="1" ht="12.75">
      <c r="B225" s="2"/>
      <c r="E225" s="4"/>
      <c r="F225" s="4"/>
    </row>
    <row r="226" spans="2:6" s="3" customFormat="1" ht="12.75">
      <c r="B226" s="2"/>
      <c r="E226" s="4"/>
      <c r="F226" s="4"/>
    </row>
    <row r="227" spans="2:6" s="3" customFormat="1" ht="12.75">
      <c r="B227" s="2"/>
      <c r="E227" s="4"/>
      <c r="F227" s="4"/>
    </row>
    <row r="228" spans="2:6" s="3" customFormat="1" ht="12.75">
      <c r="B228" s="2"/>
      <c r="E228" s="4"/>
      <c r="F228" s="4"/>
    </row>
    <row r="229" spans="2:6" s="3" customFormat="1" ht="12.75">
      <c r="B229" s="2"/>
      <c r="E229" s="4"/>
      <c r="F229" s="4"/>
    </row>
    <row r="230" spans="2:6" s="3" customFormat="1" ht="12.75">
      <c r="B230" s="2"/>
      <c r="E230" s="4"/>
      <c r="F230" s="4"/>
    </row>
    <row r="231" spans="2:6" s="3" customFormat="1" ht="12.75">
      <c r="B231" s="2"/>
      <c r="E231" s="4"/>
      <c r="F231" s="4"/>
    </row>
    <row r="232" spans="2:6" s="3" customFormat="1" ht="12.75">
      <c r="B232" s="2"/>
      <c r="E232" s="4"/>
      <c r="F232" s="4"/>
    </row>
    <row r="233" spans="2:6" s="3" customFormat="1" ht="12.75">
      <c r="B233" s="2"/>
      <c r="E233" s="4"/>
      <c r="F233" s="4"/>
    </row>
    <row r="234" spans="2:6" s="3" customFormat="1" ht="12.75">
      <c r="B234" s="2"/>
      <c r="E234" s="4"/>
      <c r="F234" s="4"/>
    </row>
    <row r="235" spans="2:6" s="3" customFormat="1" ht="12.75">
      <c r="B235" s="2"/>
      <c r="E235" s="4"/>
      <c r="F235" s="4"/>
    </row>
    <row r="236" spans="2:6" s="3" customFormat="1" ht="12.75">
      <c r="B236" s="2"/>
      <c r="E236" s="4"/>
      <c r="F236" s="4"/>
    </row>
    <row r="237" spans="2:6" s="3" customFormat="1" ht="12.75">
      <c r="B237" s="2"/>
      <c r="E237" s="4"/>
      <c r="F237" s="4"/>
    </row>
    <row r="238" spans="2:6" s="3" customFormat="1" ht="12.75">
      <c r="B238" s="2"/>
      <c r="E238" s="4"/>
      <c r="F238" s="4"/>
    </row>
    <row r="239" spans="2:6" s="3" customFormat="1" ht="12.75">
      <c r="B239" s="2"/>
      <c r="E239" s="4"/>
      <c r="F239" s="4"/>
    </row>
    <row r="240" spans="2:6" s="3" customFormat="1" ht="12.75">
      <c r="B240" s="2"/>
      <c r="E240" s="4"/>
      <c r="F240" s="4"/>
    </row>
    <row r="241" spans="2:6" s="3" customFormat="1" ht="12.75">
      <c r="B241" s="2"/>
      <c r="E241" s="4"/>
      <c r="F241" s="4"/>
    </row>
    <row r="242" spans="2:6" s="3" customFormat="1" ht="12.75">
      <c r="B242" s="2"/>
      <c r="E242" s="4"/>
      <c r="F242" s="4"/>
    </row>
    <row r="243" spans="2:6" s="3" customFormat="1" ht="12.75">
      <c r="B243" s="2"/>
      <c r="E243" s="4"/>
      <c r="F243" s="4"/>
    </row>
    <row r="244" spans="2:6" s="3" customFormat="1" ht="12.75">
      <c r="B244" s="2"/>
      <c r="E244" s="4"/>
      <c r="F244" s="4"/>
    </row>
    <row r="245" spans="2:6" s="3" customFormat="1" ht="12.75">
      <c r="B245" s="2"/>
      <c r="E245" s="4"/>
      <c r="F245" s="4"/>
    </row>
    <row r="246" spans="2:6" s="3" customFormat="1" ht="12.75">
      <c r="B246" s="2"/>
      <c r="E246" s="4"/>
      <c r="F246" s="4"/>
    </row>
    <row r="247" spans="2:6" s="3" customFormat="1" ht="12.75">
      <c r="B247" s="2"/>
      <c r="E247" s="4"/>
      <c r="F247" s="4"/>
    </row>
    <row r="248" spans="2:6" s="3" customFormat="1" ht="12.75">
      <c r="B248" s="2"/>
      <c r="E248" s="4"/>
      <c r="F248" s="4"/>
    </row>
    <row r="249" spans="2:6" s="3" customFormat="1" ht="12.75">
      <c r="B249" s="2"/>
      <c r="E249" s="4"/>
      <c r="F249" s="4"/>
    </row>
    <row r="250" spans="2:6" s="3" customFormat="1" ht="12.75">
      <c r="B250" s="2"/>
      <c r="E250" s="4"/>
      <c r="F250" s="4"/>
    </row>
    <row r="251" spans="2:6" s="3" customFormat="1" ht="12.75">
      <c r="B251" s="2"/>
      <c r="E251" s="4"/>
      <c r="F251" s="4"/>
    </row>
    <row r="252" spans="2:6" s="3" customFormat="1" ht="12.75">
      <c r="B252" s="2"/>
      <c r="E252" s="4"/>
      <c r="F252" s="4"/>
    </row>
    <row r="253" spans="2:6" s="3" customFormat="1" ht="12.75">
      <c r="B253" s="2"/>
      <c r="E253" s="4"/>
      <c r="F253" s="4"/>
    </row>
    <row r="254" spans="2:6" s="3" customFormat="1" ht="12.75">
      <c r="B254" s="2"/>
      <c r="E254" s="4"/>
      <c r="F254" s="4"/>
    </row>
    <row r="255" spans="2:6" s="3" customFormat="1" ht="12.75">
      <c r="B255" s="2"/>
      <c r="E255" s="4"/>
      <c r="F255" s="4"/>
    </row>
    <row r="256" spans="2:6" s="3" customFormat="1" ht="12.75">
      <c r="B256" s="2"/>
      <c r="E256" s="4"/>
      <c r="F256" s="4"/>
    </row>
    <row r="257" spans="2:6" s="3" customFormat="1" ht="12.75">
      <c r="B257" s="2"/>
      <c r="E257" s="4"/>
      <c r="F257" s="4"/>
    </row>
  </sheetData>
  <sheetProtection/>
  <mergeCells count="12">
    <mergeCell ref="A25:B25"/>
    <mergeCell ref="A22:G22"/>
    <mergeCell ref="A19:B19"/>
    <mergeCell ref="A18:B18"/>
    <mergeCell ref="A9:B9"/>
    <mergeCell ref="A8:B8"/>
    <mergeCell ref="A24:B24"/>
    <mergeCell ref="A16:G16"/>
    <mergeCell ref="A1:B2"/>
    <mergeCell ref="A3:G4"/>
    <mergeCell ref="A5:G5"/>
    <mergeCell ref="A6:G6"/>
  </mergeCells>
  <printOptions horizontalCentered="1"/>
  <pageMargins left="0.2362204724409449" right="0.2362204724409449" top="0.6299212598425197" bottom="0.71" header="0.5118110236220472" footer="0.4"/>
  <pageSetup firstPageNumber="412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1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.7109375" style="250" customWidth="1"/>
    <col min="2" max="2" width="5.140625" style="27" customWidth="1"/>
    <col min="3" max="3" width="48.57421875" style="0" customWidth="1"/>
    <col min="4" max="4" width="12.421875" style="0" customWidth="1"/>
    <col min="5" max="5" width="13.57421875" style="0" customWidth="1"/>
    <col min="6" max="6" width="12.28125" style="0" customWidth="1"/>
    <col min="7" max="7" width="8.00390625" style="226" customWidth="1"/>
    <col min="8" max="8" width="8.140625" style="227" customWidth="1"/>
  </cols>
  <sheetData>
    <row r="1" spans="1:8" s="3" customFormat="1" ht="30" customHeight="1">
      <c r="A1" s="334" t="s">
        <v>5</v>
      </c>
      <c r="B1" s="334"/>
      <c r="C1" s="334"/>
      <c r="D1" s="334"/>
      <c r="E1" s="334"/>
      <c r="F1" s="334"/>
      <c r="G1" s="334"/>
      <c r="H1" s="334"/>
    </row>
    <row r="2" spans="1:8" s="3" customFormat="1" ht="25.5" customHeight="1">
      <c r="A2" s="344" t="s">
        <v>94</v>
      </c>
      <c r="B2" s="345"/>
      <c r="C2" s="345"/>
      <c r="D2" s="345"/>
      <c r="E2" s="345"/>
      <c r="F2" s="345"/>
      <c r="G2" s="345"/>
      <c r="H2" s="346"/>
    </row>
    <row r="3" spans="1:8" s="3" customFormat="1" ht="27.75" customHeight="1">
      <c r="A3" s="341" t="s">
        <v>250</v>
      </c>
      <c r="B3" s="342"/>
      <c r="C3" s="342"/>
      <c r="D3" s="208" t="s">
        <v>251</v>
      </c>
      <c r="E3" s="209" t="s">
        <v>252</v>
      </c>
      <c r="F3" s="209" t="s">
        <v>253</v>
      </c>
      <c r="G3" s="210" t="s">
        <v>254</v>
      </c>
      <c r="H3" s="210" t="s">
        <v>254</v>
      </c>
    </row>
    <row r="4" spans="1:8" s="3" customFormat="1" ht="12.75" customHeight="1">
      <c r="A4" s="343">
        <v>1</v>
      </c>
      <c r="B4" s="343"/>
      <c r="C4" s="343"/>
      <c r="D4" s="211">
        <v>2</v>
      </c>
      <c r="E4" s="211">
        <v>3</v>
      </c>
      <c r="F4" s="211">
        <v>4</v>
      </c>
      <c r="G4" s="215" t="s">
        <v>255</v>
      </c>
      <c r="H4" s="215" t="s">
        <v>256</v>
      </c>
    </row>
    <row r="5" spans="1:8" s="3" customFormat="1" ht="24.75" customHeight="1">
      <c r="A5" s="43">
        <v>6</v>
      </c>
      <c r="B5" s="19"/>
      <c r="C5" s="14" t="s">
        <v>37</v>
      </c>
      <c r="D5" s="35">
        <v>1091289274</v>
      </c>
      <c r="E5" s="35">
        <f>E6+E12+E19+E24+E27</f>
        <v>1196514000</v>
      </c>
      <c r="F5" s="35">
        <f>F6+F12+F19+F24+F27</f>
        <v>1056742857.1600001</v>
      </c>
      <c r="G5" s="216">
        <f>F5/D5*100</f>
        <v>96.8343483562911</v>
      </c>
      <c r="H5" s="67">
        <f aca="true" t="shared" si="0" ref="H5:H29">F5/E5*100</f>
        <v>88.31846991844643</v>
      </c>
    </row>
    <row r="6" spans="1:9" s="48" customFormat="1" ht="24.75" customHeight="1">
      <c r="A6" s="129">
        <v>63</v>
      </c>
      <c r="B6" s="46"/>
      <c r="C6" s="129" t="s">
        <v>183</v>
      </c>
      <c r="D6" s="50">
        <f>D7</f>
        <v>52273660</v>
      </c>
      <c r="E6" s="50">
        <f>E7</f>
        <v>127573496</v>
      </c>
      <c r="F6" s="50">
        <f>F7</f>
        <v>23105613.330000002</v>
      </c>
      <c r="G6" s="217">
        <f aca="true" t="shared" si="1" ref="G6:G26">F6/D6*100</f>
        <v>44.201254188055714</v>
      </c>
      <c r="H6" s="67">
        <f t="shared" si="0"/>
        <v>18.11160942865437</v>
      </c>
      <c r="I6" s="132"/>
    </row>
    <row r="7" spans="1:8" s="48" customFormat="1" ht="15" customHeight="1">
      <c r="A7" s="129">
        <v>633</v>
      </c>
      <c r="B7" s="46"/>
      <c r="C7" s="129" t="s">
        <v>184</v>
      </c>
      <c r="D7" s="50">
        <f>D8+D9+D10+D11</f>
        <v>52273660</v>
      </c>
      <c r="E7" s="50">
        <f>E8+E9+E10+E11</f>
        <v>127573496</v>
      </c>
      <c r="F7" s="50">
        <f>F8+F9+F10+F11</f>
        <v>23105613.330000002</v>
      </c>
      <c r="G7" s="217">
        <f t="shared" si="1"/>
        <v>44.201254188055714</v>
      </c>
      <c r="H7" s="67">
        <f t="shared" si="0"/>
        <v>18.11160942865437</v>
      </c>
    </row>
    <row r="8" spans="1:8" s="128" customFormat="1" ht="15.75" customHeight="1">
      <c r="A8" s="129"/>
      <c r="B8" s="125">
        <v>6331</v>
      </c>
      <c r="C8" s="126" t="s">
        <v>185</v>
      </c>
      <c r="D8" s="127">
        <v>437617</v>
      </c>
      <c r="E8" s="197">
        <v>3205000</v>
      </c>
      <c r="F8" s="127">
        <v>1631127.11</v>
      </c>
      <c r="G8" s="218">
        <f t="shared" si="1"/>
        <v>372.72937522993857</v>
      </c>
      <c r="H8" s="201">
        <f t="shared" si="0"/>
        <v>50.89320156006241</v>
      </c>
    </row>
    <row r="9" spans="1:8" s="128" customFormat="1" ht="14.25" customHeight="1">
      <c r="A9" s="129"/>
      <c r="B9" s="125">
        <v>6332</v>
      </c>
      <c r="C9" s="126" t="s">
        <v>186</v>
      </c>
      <c r="D9" s="127">
        <v>21807885</v>
      </c>
      <c r="E9" s="197">
        <v>47840000</v>
      </c>
      <c r="F9" s="127">
        <v>5826390.89</v>
      </c>
      <c r="G9" s="218">
        <f t="shared" si="1"/>
        <v>26.71690028629553</v>
      </c>
      <c r="H9" s="201">
        <f t="shared" si="0"/>
        <v>12.178910723244146</v>
      </c>
    </row>
    <row r="10" spans="1:8" s="128" customFormat="1" ht="24.75" customHeight="1">
      <c r="A10" s="129"/>
      <c r="B10" s="125">
        <v>6333</v>
      </c>
      <c r="C10" s="126" t="s">
        <v>187</v>
      </c>
      <c r="D10" s="127">
        <v>1429609</v>
      </c>
      <c r="E10" s="197">
        <v>7474645</v>
      </c>
      <c r="F10" s="127">
        <v>6545263.28</v>
      </c>
      <c r="G10" s="218">
        <f t="shared" si="1"/>
        <v>457.8359033833727</v>
      </c>
      <c r="H10" s="201">
        <f t="shared" si="0"/>
        <v>87.56620923134143</v>
      </c>
    </row>
    <row r="11" spans="1:8" s="128" customFormat="1" ht="24.75" customHeight="1">
      <c r="A11" s="129"/>
      <c r="B11" s="125">
        <v>6334</v>
      </c>
      <c r="C11" s="126" t="s">
        <v>188</v>
      </c>
      <c r="D11" s="127">
        <v>28598549</v>
      </c>
      <c r="E11" s="197">
        <v>69053851</v>
      </c>
      <c r="F11" s="127">
        <v>9102832.05</v>
      </c>
      <c r="G11" s="218">
        <f t="shared" si="1"/>
        <v>31.829698947313727</v>
      </c>
      <c r="H11" s="201">
        <f t="shared" si="0"/>
        <v>13.182222161657576</v>
      </c>
    </row>
    <row r="12" spans="1:8" s="3" customFormat="1" ht="13.5" customHeight="1">
      <c r="A12" s="129">
        <v>64</v>
      </c>
      <c r="B12" s="19"/>
      <c r="C12" s="43" t="s">
        <v>38</v>
      </c>
      <c r="D12" s="50">
        <f>D13+D17</f>
        <v>10851206</v>
      </c>
      <c r="E12" s="50">
        <f>E13+E17</f>
        <v>16557204</v>
      </c>
      <c r="F12" s="50">
        <f>F13+F17</f>
        <v>13320030.290000001</v>
      </c>
      <c r="G12" s="217">
        <f t="shared" si="1"/>
        <v>122.75161203280078</v>
      </c>
      <c r="H12" s="67">
        <f t="shared" si="0"/>
        <v>80.44854849888907</v>
      </c>
    </row>
    <row r="13" spans="1:8" s="3" customFormat="1" ht="13.5" customHeight="1">
      <c r="A13" s="129">
        <v>641</v>
      </c>
      <c r="B13" s="19"/>
      <c r="C13" s="43" t="s">
        <v>39</v>
      </c>
      <c r="D13" s="50">
        <v>10851206</v>
      </c>
      <c r="E13" s="50">
        <f>SUM(E14:E16)</f>
        <v>16510504</v>
      </c>
      <c r="F13" s="50">
        <f>SUM(F14:F16)</f>
        <v>13273363.620000001</v>
      </c>
      <c r="G13" s="217">
        <f t="shared" si="1"/>
        <v>122.32155227723077</v>
      </c>
      <c r="H13" s="67">
        <f t="shared" si="0"/>
        <v>80.39344904310613</v>
      </c>
    </row>
    <row r="14" spans="1:8" s="100" customFormat="1" ht="13.5" customHeight="1">
      <c r="A14" s="93"/>
      <c r="B14" s="115">
        <v>6413</v>
      </c>
      <c r="C14" s="114" t="s">
        <v>40</v>
      </c>
      <c r="D14" s="166">
        <v>7479889</v>
      </c>
      <c r="E14" s="197">
        <v>6500000</v>
      </c>
      <c r="F14" s="166">
        <v>6359482.44</v>
      </c>
      <c r="G14" s="219">
        <f t="shared" si="1"/>
        <v>85.02108039303793</v>
      </c>
      <c r="H14" s="201">
        <f t="shared" si="0"/>
        <v>97.83819138461539</v>
      </c>
    </row>
    <row r="15" spans="1:8" s="100" customFormat="1" ht="13.5" customHeight="1">
      <c r="A15" s="93"/>
      <c r="B15" s="115">
        <v>6414</v>
      </c>
      <c r="C15" s="114" t="s">
        <v>41</v>
      </c>
      <c r="D15" s="166">
        <v>3368129</v>
      </c>
      <c r="E15" s="197">
        <v>10005504</v>
      </c>
      <c r="F15" s="166">
        <v>6913536.73</v>
      </c>
      <c r="G15" s="219">
        <f t="shared" si="1"/>
        <v>205.2634186517203</v>
      </c>
      <c r="H15" s="201">
        <f t="shared" si="0"/>
        <v>69.09733612619615</v>
      </c>
    </row>
    <row r="16" spans="1:8" s="100" customFormat="1" ht="25.5">
      <c r="A16" s="93"/>
      <c r="B16" s="115">
        <v>6415</v>
      </c>
      <c r="C16" s="114" t="s">
        <v>189</v>
      </c>
      <c r="D16" s="166">
        <v>3189</v>
      </c>
      <c r="E16" s="197">
        <v>5000</v>
      </c>
      <c r="F16" s="166">
        <v>344.45</v>
      </c>
      <c r="G16" s="219">
        <f t="shared" si="1"/>
        <v>10.801191596111634</v>
      </c>
      <c r="H16" s="201">
        <f t="shared" si="0"/>
        <v>6.888999999999999</v>
      </c>
    </row>
    <row r="17" spans="1:8" s="99" customFormat="1" ht="12.75">
      <c r="A17" s="93">
        <v>643</v>
      </c>
      <c r="B17" s="131"/>
      <c r="C17" s="103" t="s">
        <v>233</v>
      </c>
      <c r="D17" s="113"/>
      <c r="E17" s="113">
        <f>E18</f>
        <v>46700</v>
      </c>
      <c r="F17" s="113">
        <f>F18</f>
        <v>46666.67</v>
      </c>
      <c r="G17" s="220"/>
      <c r="H17" s="148">
        <f t="shared" si="0"/>
        <v>99.92862955032119</v>
      </c>
    </row>
    <row r="18" spans="1:8" s="100" customFormat="1" ht="12.75">
      <c r="A18" s="93"/>
      <c r="B18" s="115">
        <v>6437</v>
      </c>
      <c r="C18" s="114" t="s">
        <v>234</v>
      </c>
      <c r="D18" s="166"/>
      <c r="E18" s="197">
        <v>46700</v>
      </c>
      <c r="F18" s="166">
        <v>46666.67</v>
      </c>
      <c r="G18" s="219"/>
      <c r="H18" s="201">
        <f t="shared" si="0"/>
        <v>99.92862955032119</v>
      </c>
    </row>
    <row r="19" spans="1:8" s="3" customFormat="1" ht="25.5" customHeight="1">
      <c r="A19" s="248">
        <v>65</v>
      </c>
      <c r="B19" s="19"/>
      <c r="C19" s="43" t="s">
        <v>175</v>
      </c>
      <c r="D19" s="50">
        <f>D20+D22</f>
        <v>1028138732</v>
      </c>
      <c r="E19" s="50">
        <f>E20+E22</f>
        <v>1052340300</v>
      </c>
      <c r="F19" s="50">
        <f>F20+F22</f>
        <v>1020271890.84</v>
      </c>
      <c r="G19" s="217">
        <f t="shared" si="1"/>
        <v>99.23484633783839</v>
      </c>
      <c r="H19" s="67">
        <f t="shared" si="0"/>
        <v>96.95265788452652</v>
      </c>
    </row>
    <row r="20" spans="1:8" s="3" customFormat="1" ht="13.5" customHeight="1">
      <c r="A20" s="129">
        <v>651</v>
      </c>
      <c r="B20" s="19"/>
      <c r="C20" s="43" t="s">
        <v>176</v>
      </c>
      <c r="D20" s="113">
        <f>D21</f>
        <v>1023701760</v>
      </c>
      <c r="E20" s="113">
        <f>E21</f>
        <v>1040340300</v>
      </c>
      <c r="F20" s="113">
        <f>F21</f>
        <v>1006587464.98</v>
      </c>
      <c r="G20" s="220">
        <f t="shared" si="1"/>
        <v>98.32819521380914</v>
      </c>
      <c r="H20" s="67">
        <f t="shared" si="0"/>
        <v>96.75559670042581</v>
      </c>
    </row>
    <row r="21" spans="1:8" s="100" customFormat="1" ht="13.5" customHeight="1">
      <c r="A21" s="93"/>
      <c r="B21" s="115">
        <v>6514</v>
      </c>
      <c r="C21" s="114" t="s">
        <v>177</v>
      </c>
      <c r="D21" s="166">
        <v>1023701760</v>
      </c>
      <c r="E21" s="197">
        <v>1040340300</v>
      </c>
      <c r="F21" s="166">
        <v>1006587464.98</v>
      </c>
      <c r="G21" s="219">
        <f t="shared" si="1"/>
        <v>98.32819521380914</v>
      </c>
      <c r="H21" s="201">
        <f t="shared" si="0"/>
        <v>96.75559670042581</v>
      </c>
    </row>
    <row r="22" spans="1:8" s="3" customFormat="1" ht="13.5" customHeight="1">
      <c r="A22" s="129">
        <v>652</v>
      </c>
      <c r="B22" s="19"/>
      <c r="C22" s="44" t="s">
        <v>102</v>
      </c>
      <c r="D22" s="113">
        <f>D23</f>
        <v>4436972</v>
      </c>
      <c r="E22" s="113">
        <f>E23</f>
        <v>12000000</v>
      </c>
      <c r="F22" s="113">
        <f>F23</f>
        <v>13684425.86</v>
      </c>
      <c r="G22" s="220">
        <f t="shared" si="1"/>
        <v>308.41812524397267</v>
      </c>
      <c r="H22" s="67">
        <f t="shared" si="0"/>
        <v>114.03688216666666</v>
      </c>
    </row>
    <row r="23" spans="1:8" s="167" customFormat="1" ht="12.75" customHeight="1">
      <c r="A23" s="251"/>
      <c r="B23" s="115">
        <v>6526</v>
      </c>
      <c r="C23" s="114" t="s">
        <v>43</v>
      </c>
      <c r="D23" s="166">
        <v>4436972</v>
      </c>
      <c r="E23" s="197">
        <v>12000000</v>
      </c>
      <c r="F23" s="166">
        <v>13684425.86</v>
      </c>
      <c r="G23" s="219">
        <f t="shared" si="1"/>
        <v>308.41812524397267</v>
      </c>
      <c r="H23" s="201">
        <f t="shared" si="0"/>
        <v>114.03688216666666</v>
      </c>
    </row>
    <row r="24" spans="1:8" s="99" customFormat="1" ht="25.5">
      <c r="A24" s="93">
        <v>66</v>
      </c>
      <c r="B24" s="131"/>
      <c r="C24" s="103" t="s">
        <v>190</v>
      </c>
      <c r="D24" s="113">
        <f aca="true" t="shared" si="2" ref="D24:F25">D25</f>
        <v>25677</v>
      </c>
      <c r="E24" s="113">
        <f t="shared" si="2"/>
        <v>30000</v>
      </c>
      <c r="F24" s="113">
        <f t="shared" si="2"/>
        <v>30573.5</v>
      </c>
      <c r="G24" s="220">
        <f t="shared" si="1"/>
        <v>119.06959535771313</v>
      </c>
      <c r="H24" s="67">
        <f t="shared" si="0"/>
        <v>101.91166666666666</v>
      </c>
    </row>
    <row r="25" spans="1:8" s="99" customFormat="1" ht="12.75" customHeight="1">
      <c r="A25" s="93">
        <v>661</v>
      </c>
      <c r="B25" s="131"/>
      <c r="C25" s="103" t="s">
        <v>191</v>
      </c>
      <c r="D25" s="113">
        <f t="shared" si="2"/>
        <v>25677</v>
      </c>
      <c r="E25" s="113">
        <f t="shared" si="2"/>
        <v>30000</v>
      </c>
      <c r="F25" s="113">
        <f t="shared" si="2"/>
        <v>30573.5</v>
      </c>
      <c r="G25" s="220">
        <f t="shared" si="1"/>
        <v>119.06959535771313</v>
      </c>
      <c r="H25" s="67">
        <f t="shared" si="0"/>
        <v>101.91166666666666</v>
      </c>
    </row>
    <row r="26" spans="1:8" s="100" customFormat="1" ht="12.75" customHeight="1">
      <c r="A26" s="93"/>
      <c r="B26" s="115">
        <v>6615</v>
      </c>
      <c r="C26" s="114" t="s">
        <v>192</v>
      </c>
      <c r="D26" s="166">
        <v>25677</v>
      </c>
      <c r="E26" s="197">
        <v>30000</v>
      </c>
      <c r="F26" s="166">
        <v>30573.5</v>
      </c>
      <c r="G26" s="219">
        <f t="shared" si="1"/>
        <v>119.06959535771313</v>
      </c>
      <c r="H26" s="201">
        <f t="shared" si="0"/>
        <v>101.91166666666666</v>
      </c>
    </row>
    <row r="27" spans="1:8" s="99" customFormat="1" ht="12.75" customHeight="1">
      <c r="A27" s="93">
        <v>68</v>
      </c>
      <c r="B27" s="131"/>
      <c r="C27" s="103" t="s">
        <v>238</v>
      </c>
      <c r="D27" s="113"/>
      <c r="E27" s="113">
        <f>E28</f>
        <v>13000</v>
      </c>
      <c r="F27" s="113">
        <f>F28</f>
        <v>14749.2</v>
      </c>
      <c r="G27" s="220"/>
      <c r="H27" s="67">
        <f t="shared" si="0"/>
        <v>113.45538461538463</v>
      </c>
    </row>
    <row r="28" spans="1:8" s="99" customFormat="1" ht="12.75" customHeight="1">
      <c r="A28" s="93">
        <v>683</v>
      </c>
      <c r="B28" s="131"/>
      <c r="C28" s="103" t="s">
        <v>239</v>
      </c>
      <c r="D28" s="113"/>
      <c r="E28" s="113">
        <f>E29</f>
        <v>13000</v>
      </c>
      <c r="F28" s="113">
        <f>F29</f>
        <v>14749.2</v>
      </c>
      <c r="G28" s="220"/>
      <c r="H28" s="67">
        <f t="shared" si="0"/>
        <v>113.45538461538463</v>
      </c>
    </row>
    <row r="29" spans="1:8" s="100" customFormat="1" ht="12.75" customHeight="1">
      <c r="A29" s="93"/>
      <c r="B29" s="115">
        <v>6831</v>
      </c>
      <c r="C29" s="114" t="s">
        <v>239</v>
      </c>
      <c r="D29" s="166"/>
      <c r="E29" s="197">
        <v>13000</v>
      </c>
      <c r="F29" s="166">
        <v>14749.2</v>
      </c>
      <c r="G29" s="219"/>
      <c r="H29" s="201">
        <f t="shared" si="0"/>
        <v>113.45538461538463</v>
      </c>
    </row>
    <row r="30" spans="1:8" s="86" customFormat="1" ht="12.75" customHeight="1">
      <c r="A30" s="252"/>
      <c r="B30" s="85"/>
      <c r="C30" s="84"/>
      <c r="D30" s="109"/>
      <c r="E30" s="109"/>
      <c r="F30" s="109"/>
      <c r="G30" s="221"/>
      <c r="H30" s="148"/>
    </row>
    <row r="31" spans="1:8" s="3" customFormat="1" ht="13.5" customHeight="1" hidden="1">
      <c r="A31" s="80"/>
      <c r="B31" s="81"/>
      <c r="C31" s="82" t="s">
        <v>151</v>
      </c>
      <c r="D31" s="83"/>
      <c r="E31" s="83">
        <v>0</v>
      </c>
      <c r="F31" s="83"/>
      <c r="G31" s="212"/>
      <c r="H31" s="148" t="e">
        <f aca="true" t="shared" si="3" ref="H31:H41">F31/E31*100</f>
        <v>#DIV/0!</v>
      </c>
    </row>
    <row r="32" spans="1:8" s="3" customFormat="1" ht="13.5" customHeight="1" hidden="1">
      <c r="A32" s="80"/>
      <c r="B32" s="81"/>
      <c r="C32" s="82" t="s">
        <v>152</v>
      </c>
      <c r="D32" s="83"/>
      <c r="E32" s="83">
        <v>0</v>
      </c>
      <c r="F32" s="83"/>
      <c r="G32" s="212"/>
      <c r="H32" s="148" t="e">
        <f t="shared" si="3"/>
        <v>#DIV/0!</v>
      </c>
    </row>
    <row r="33" spans="1:8" s="3" customFormat="1" ht="13.5" customHeight="1" hidden="1">
      <c r="A33" s="80">
        <v>722</v>
      </c>
      <c r="B33" s="81"/>
      <c r="C33" s="82" t="s">
        <v>153</v>
      </c>
      <c r="D33" s="121"/>
      <c r="E33" s="121">
        <v>0</v>
      </c>
      <c r="F33" s="121"/>
      <c r="G33" s="163"/>
      <c r="H33" s="148" t="e">
        <f t="shared" si="3"/>
        <v>#DIV/0!</v>
      </c>
    </row>
    <row r="34" spans="1:8" s="100" customFormat="1" ht="13.5" customHeight="1" hidden="1">
      <c r="A34" s="80"/>
      <c r="B34" s="81">
        <v>7221</v>
      </c>
      <c r="C34" s="110" t="s">
        <v>23</v>
      </c>
      <c r="D34" s="111"/>
      <c r="E34" s="111">
        <v>0</v>
      </c>
      <c r="F34" s="111"/>
      <c r="G34" s="180"/>
      <c r="H34" s="148" t="e">
        <f t="shared" si="3"/>
        <v>#DIV/0!</v>
      </c>
    </row>
    <row r="35" spans="1:8" s="3" customFormat="1" ht="13.5" customHeight="1" hidden="1">
      <c r="A35" s="80">
        <v>723</v>
      </c>
      <c r="B35" s="80"/>
      <c r="C35" s="82" t="s">
        <v>154</v>
      </c>
      <c r="D35" s="121"/>
      <c r="E35" s="122">
        <v>0</v>
      </c>
      <c r="F35" s="121"/>
      <c r="G35" s="163"/>
      <c r="H35" s="148" t="e">
        <f t="shared" si="3"/>
        <v>#DIV/0!</v>
      </c>
    </row>
    <row r="36" spans="1:8" s="100" customFormat="1" ht="13.5" customHeight="1" hidden="1">
      <c r="A36" s="80"/>
      <c r="B36" s="81">
        <v>7231</v>
      </c>
      <c r="C36" s="110" t="s">
        <v>28</v>
      </c>
      <c r="D36" s="111"/>
      <c r="E36" s="112">
        <v>0</v>
      </c>
      <c r="F36" s="111"/>
      <c r="G36" s="180"/>
      <c r="H36" s="148" t="e">
        <f t="shared" si="3"/>
        <v>#DIV/0!</v>
      </c>
    </row>
    <row r="37" spans="1:8" s="100" customFormat="1" ht="13.5" customHeight="1" hidden="1">
      <c r="A37" s="93"/>
      <c r="B37" s="115"/>
      <c r="C37" s="114"/>
      <c r="D37" s="111"/>
      <c r="F37" s="111"/>
      <c r="G37" s="180"/>
      <c r="H37" s="148" t="e">
        <f t="shared" si="3"/>
        <v>#DIV/0!</v>
      </c>
    </row>
    <row r="38" spans="1:8" s="3" customFormat="1" ht="13.5" customHeight="1" hidden="1">
      <c r="A38" s="129"/>
      <c r="B38" s="46"/>
      <c r="C38" s="44"/>
      <c r="D38" s="4"/>
      <c r="F38" s="4"/>
      <c r="G38" s="222"/>
      <c r="H38" s="148" t="e">
        <f t="shared" si="3"/>
        <v>#DIV/0!</v>
      </c>
    </row>
    <row r="39" spans="1:8" s="171" customFormat="1" ht="12.75">
      <c r="A39" s="80">
        <v>7</v>
      </c>
      <c r="B39" s="168"/>
      <c r="C39" s="169" t="s">
        <v>235</v>
      </c>
      <c r="D39" s="188"/>
      <c r="E39" s="188">
        <f>E40</f>
        <v>70000</v>
      </c>
      <c r="F39" s="188">
        <f>F40</f>
        <v>223835.78999999998</v>
      </c>
      <c r="G39" s="170"/>
      <c r="H39" s="67">
        <f t="shared" si="3"/>
        <v>319.76541428571426</v>
      </c>
    </row>
    <row r="40" spans="1:8" s="171" customFormat="1" ht="12.75">
      <c r="A40" s="80">
        <v>72</v>
      </c>
      <c r="B40" s="168"/>
      <c r="C40" s="169" t="s">
        <v>152</v>
      </c>
      <c r="D40" s="188"/>
      <c r="E40" s="188">
        <f>E41</f>
        <v>70000</v>
      </c>
      <c r="F40" s="188">
        <f>F41+F43</f>
        <v>223835.78999999998</v>
      </c>
      <c r="G40" s="170"/>
      <c r="H40" s="67">
        <f t="shared" si="3"/>
        <v>319.76541428571426</v>
      </c>
    </row>
    <row r="41" spans="1:8" s="171" customFormat="1" ht="12.75">
      <c r="A41" s="80">
        <v>723</v>
      </c>
      <c r="B41" s="168"/>
      <c r="C41" s="169" t="s">
        <v>154</v>
      </c>
      <c r="D41" s="188"/>
      <c r="E41" s="188">
        <f>E42+E43</f>
        <v>70000</v>
      </c>
      <c r="F41" s="188">
        <f>F42</f>
        <v>222318.61</v>
      </c>
      <c r="G41" s="170"/>
      <c r="H41" s="67">
        <f t="shared" si="3"/>
        <v>317.59801428571427</v>
      </c>
    </row>
    <row r="42" spans="1:8" s="173" customFormat="1" ht="12.75">
      <c r="A42" s="253"/>
      <c r="B42" s="81">
        <v>7231</v>
      </c>
      <c r="C42" s="172" t="s">
        <v>28</v>
      </c>
      <c r="D42" s="189"/>
      <c r="E42" s="198">
        <v>70000</v>
      </c>
      <c r="F42" s="189">
        <v>222318.61</v>
      </c>
      <c r="G42" s="213"/>
      <c r="H42" s="213"/>
    </row>
    <row r="43" spans="1:8" s="3" customFormat="1" ht="13.5" customHeight="1">
      <c r="A43" s="80">
        <v>722</v>
      </c>
      <c r="B43" s="168"/>
      <c r="C43" s="169" t="s">
        <v>153</v>
      </c>
      <c r="D43" s="188"/>
      <c r="E43" s="188">
        <f>E44</f>
        <v>0</v>
      </c>
      <c r="F43" s="188">
        <f>F44</f>
        <v>1517.18</v>
      </c>
      <c r="G43" s="170"/>
      <c r="H43" s="170"/>
    </row>
    <row r="44" spans="1:8" s="3" customFormat="1" ht="13.5" customHeight="1">
      <c r="A44" s="253"/>
      <c r="B44" s="81">
        <v>7222</v>
      </c>
      <c r="C44" s="172" t="s">
        <v>242</v>
      </c>
      <c r="D44" s="189"/>
      <c r="E44" s="198">
        <v>0</v>
      </c>
      <c r="F44" s="189">
        <v>1517.18</v>
      </c>
      <c r="G44" s="213"/>
      <c r="H44" s="213"/>
    </row>
    <row r="45" spans="1:8" s="3" customFormat="1" ht="13.5" customHeight="1">
      <c r="A45" s="43"/>
      <c r="B45" s="19"/>
      <c r="C45" s="45"/>
      <c r="D45" s="45"/>
      <c r="F45" s="4"/>
      <c r="G45" s="222"/>
      <c r="H45" s="69"/>
    </row>
    <row r="46" spans="1:8" s="3" customFormat="1" ht="13.5" customHeight="1">
      <c r="A46" s="43"/>
      <c r="B46" s="19"/>
      <c r="C46" s="45"/>
      <c r="D46" s="45"/>
      <c r="F46" s="4"/>
      <c r="G46" s="223"/>
      <c r="H46" s="69"/>
    </row>
    <row r="47" spans="1:8" s="3" customFormat="1" ht="13.5" customHeight="1">
      <c r="A47" s="43"/>
      <c r="B47" s="19"/>
      <c r="C47" s="45"/>
      <c r="D47" s="45"/>
      <c r="F47" s="4"/>
      <c r="G47" s="223"/>
      <c r="H47" s="69"/>
    </row>
    <row r="48" spans="1:8" s="3" customFormat="1" ht="13.5" customHeight="1">
      <c r="A48" s="43"/>
      <c r="B48" s="19"/>
      <c r="C48" s="45"/>
      <c r="D48" s="45"/>
      <c r="F48" s="4"/>
      <c r="G48" s="223"/>
      <c r="H48" s="69"/>
    </row>
    <row r="49" spans="1:8" s="3" customFormat="1" ht="13.5" customHeight="1">
      <c r="A49" s="43"/>
      <c r="B49" s="19"/>
      <c r="C49" s="45"/>
      <c r="D49" s="45"/>
      <c r="F49" s="4"/>
      <c r="G49" s="223"/>
      <c r="H49" s="69"/>
    </row>
    <row r="50" spans="1:8" s="3" customFormat="1" ht="13.5" customHeight="1">
      <c r="A50" s="43"/>
      <c r="B50" s="19"/>
      <c r="C50" s="45"/>
      <c r="D50" s="45"/>
      <c r="F50" s="4"/>
      <c r="G50" s="223"/>
      <c r="H50" s="69"/>
    </row>
    <row r="51" spans="1:8" s="3" customFormat="1" ht="13.5" customHeight="1">
      <c r="A51" s="43"/>
      <c r="B51" s="19"/>
      <c r="C51" s="45"/>
      <c r="D51" s="45"/>
      <c r="F51" s="4"/>
      <c r="G51" s="223"/>
      <c r="H51" s="69"/>
    </row>
    <row r="52" spans="1:8" s="3" customFormat="1" ht="13.5" customHeight="1">
      <c r="A52" s="43"/>
      <c r="B52" s="19"/>
      <c r="C52" s="45"/>
      <c r="D52" s="45"/>
      <c r="F52" s="4"/>
      <c r="G52" s="223"/>
      <c r="H52" s="69"/>
    </row>
    <row r="53" spans="1:8" s="3" customFormat="1" ht="13.5" customHeight="1">
      <c r="A53" s="43"/>
      <c r="B53" s="19"/>
      <c r="C53" s="45"/>
      <c r="D53" s="45"/>
      <c r="F53" s="4"/>
      <c r="G53" s="223"/>
      <c r="H53" s="69"/>
    </row>
    <row r="54" spans="1:8" s="3" customFormat="1" ht="13.5" customHeight="1">
      <c r="A54" s="43"/>
      <c r="B54" s="19"/>
      <c r="C54" s="45"/>
      <c r="D54" s="45"/>
      <c r="F54" s="4"/>
      <c r="G54" s="223"/>
      <c r="H54" s="69"/>
    </row>
    <row r="55" spans="1:8" s="3" customFormat="1" ht="13.5" customHeight="1">
      <c r="A55" s="43"/>
      <c r="B55" s="19"/>
      <c r="C55" s="45"/>
      <c r="D55" s="45"/>
      <c r="F55" s="4"/>
      <c r="G55" s="223"/>
      <c r="H55" s="69"/>
    </row>
    <row r="56" spans="1:8" s="3" customFormat="1" ht="13.5" customHeight="1">
      <c r="A56" s="43"/>
      <c r="B56" s="19"/>
      <c r="C56" s="45"/>
      <c r="D56" s="45"/>
      <c r="F56" s="4"/>
      <c r="G56" s="223"/>
      <c r="H56" s="69"/>
    </row>
    <row r="57" spans="1:8" s="3" customFormat="1" ht="13.5" customHeight="1">
      <c r="A57" s="43"/>
      <c r="B57" s="19"/>
      <c r="C57" s="45"/>
      <c r="D57" s="45"/>
      <c r="F57" s="4"/>
      <c r="G57" s="223"/>
      <c r="H57" s="69"/>
    </row>
    <row r="58" spans="1:8" s="3" customFormat="1" ht="13.5" customHeight="1">
      <c r="A58" s="43"/>
      <c r="B58" s="19"/>
      <c r="C58" s="45"/>
      <c r="D58" s="45"/>
      <c r="F58" s="4"/>
      <c r="G58" s="223"/>
      <c r="H58" s="69"/>
    </row>
    <row r="59" spans="1:8" s="3" customFormat="1" ht="13.5" customHeight="1">
      <c r="A59" s="43"/>
      <c r="B59" s="19"/>
      <c r="C59" s="45"/>
      <c r="D59" s="45"/>
      <c r="F59" s="4"/>
      <c r="G59" s="223"/>
      <c r="H59" s="69"/>
    </row>
    <row r="60" spans="1:8" s="3" customFormat="1" ht="13.5" customHeight="1">
      <c r="A60" s="43"/>
      <c r="B60" s="19"/>
      <c r="C60" s="45"/>
      <c r="D60" s="45"/>
      <c r="F60" s="4"/>
      <c r="G60" s="223"/>
      <c r="H60" s="69"/>
    </row>
    <row r="61" spans="1:8" s="3" customFormat="1" ht="13.5" customHeight="1">
      <c r="A61" s="43"/>
      <c r="B61" s="19"/>
      <c r="C61" s="45"/>
      <c r="D61" s="45"/>
      <c r="F61" s="4"/>
      <c r="G61" s="223"/>
      <c r="H61" s="69"/>
    </row>
    <row r="62" spans="1:8" s="3" customFormat="1" ht="13.5" customHeight="1">
      <c r="A62" s="43"/>
      <c r="B62" s="19"/>
      <c r="C62" s="45"/>
      <c r="D62" s="45"/>
      <c r="F62" s="4"/>
      <c r="G62" s="223"/>
      <c r="H62" s="69"/>
    </row>
    <row r="63" spans="1:8" s="3" customFormat="1" ht="13.5" customHeight="1">
      <c r="A63" s="43"/>
      <c r="B63" s="19"/>
      <c r="C63" s="45"/>
      <c r="D63" s="45"/>
      <c r="F63" s="4"/>
      <c r="G63" s="223"/>
      <c r="H63" s="69"/>
    </row>
    <row r="64" spans="1:8" s="3" customFormat="1" ht="18" customHeight="1">
      <c r="A64" s="254"/>
      <c r="B64" s="33"/>
      <c r="C64" s="33"/>
      <c r="D64" s="33"/>
      <c r="F64" s="4"/>
      <c r="G64" s="223"/>
      <c r="H64" s="69"/>
    </row>
    <row r="65" spans="1:8" s="3" customFormat="1" ht="12.75">
      <c r="A65" s="250"/>
      <c r="B65" s="21"/>
      <c r="C65" s="8"/>
      <c r="D65" s="8"/>
      <c r="F65" s="4"/>
      <c r="G65" s="223"/>
      <c r="H65" s="69"/>
    </row>
    <row r="66" spans="1:8" s="3" customFormat="1" ht="12.75">
      <c r="A66" s="250"/>
      <c r="B66" s="21"/>
      <c r="C66" s="11"/>
      <c r="D66" s="11"/>
      <c r="F66" s="4"/>
      <c r="G66" s="223"/>
      <c r="H66" s="69"/>
    </row>
    <row r="67" spans="1:8" s="3" customFormat="1" ht="12.75">
      <c r="A67" s="250"/>
      <c r="B67" s="21"/>
      <c r="C67" s="11"/>
      <c r="D67" s="11"/>
      <c r="G67" s="69"/>
      <c r="H67" s="223"/>
    </row>
    <row r="68" spans="1:8" s="3" customFormat="1" ht="12.75">
      <c r="A68" s="250"/>
      <c r="B68" s="22"/>
      <c r="C68" s="17"/>
      <c r="D68" s="17"/>
      <c r="G68" s="69"/>
      <c r="H68" s="223"/>
    </row>
    <row r="69" spans="1:8" s="3" customFormat="1" ht="12.75">
      <c r="A69" s="250"/>
      <c r="B69" s="22"/>
      <c r="C69" s="8"/>
      <c r="D69" s="8"/>
      <c r="G69" s="69"/>
      <c r="H69" s="223"/>
    </row>
    <row r="70" spans="1:8" s="3" customFormat="1" ht="12.75">
      <c r="A70" s="250"/>
      <c r="B70" s="22"/>
      <c r="C70" s="18"/>
      <c r="D70" s="18"/>
      <c r="G70" s="69"/>
      <c r="H70" s="223"/>
    </row>
    <row r="71" spans="1:8" s="3" customFormat="1" ht="12.75" hidden="1">
      <c r="A71" s="250"/>
      <c r="B71" s="23"/>
      <c r="C71" s="12"/>
      <c r="D71" s="12"/>
      <c r="G71" s="69"/>
      <c r="H71" s="223"/>
    </row>
    <row r="72" spans="1:8" s="3" customFormat="1" ht="12.75" hidden="1">
      <c r="A72" s="250"/>
      <c r="B72" s="23"/>
      <c r="C72" s="12"/>
      <c r="D72" s="12"/>
      <c r="G72" s="69"/>
      <c r="H72" s="223"/>
    </row>
    <row r="73" spans="1:8" s="3" customFormat="1" ht="12.75">
      <c r="A73" s="250"/>
      <c r="B73" s="22"/>
      <c r="C73" s="18"/>
      <c r="D73" s="18"/>
      <c r="G73" s="69"/>
      <c r="H73" s="223"/>
    </row>
    <row r="74" spans="1:8" s="3" customFormat="1" ht="12.75" hidden="1">
      <c r="A74" s="250"/>
      <c r="B74" s="23"/>
      <c r="C74" s="12"/>
      <c r="D74" s="12"/>
      <c r="G74" s="69"/>
      <c r="H74" s="223"/>
    </row>
    <row r="75" spans="1:8" s="3" customFormat="1" ht="12.75">
      <c r="A75" s="250"/>
      <c r="B75" s="23"/>
      <c r="C75" s="8"/>
      <c r="D75" s="8"/>
      <c r="G75" s="69"/>
      <c r="H75" s="223"/>
    </row>
    <row r="76" spans="1:8" s="3" customFormat="1" ht="12.75">
      <c r="A76" s="250"/>
      <c r="B76" s="23"/>
      <c r="C76" s="18"/>
      <c r="D76" s="18"/>
      <c r="G76" s="69"/>
      <c r="H76" s="223"/>
    </row>
    <row r="77" spans="1:8" s="3" customFormat="1" ht="12.75" hidden="1">
      <c r="A77" s="250"/>
      <c r="B77" s="23"/>
      <c r="C77" s="12"/>
      <c r="D77" s="12"/>
      <c r="G77" s="69"/>
      <c r="H77" s="223"/>
    </row>
    <row r="78" spans="1:8" s="3" customFormat="1" ht="12.75" hidden="1">
      <c r="A78" s="250"/>
      <c r="B78" s="23"/>
      <c r="C78" s="12"/>
      <c r="D78" s="12"/>
      <c r="G78" s="69"/>
      <c r="H78" s="223"/>
    </row>
    <row r="79" spans="1:8" s="3" customFormat="1" ht="12.75">
      <c r="A79" s="250"/>
      <c r="B79" s="23"/>
      <c r="C79" s="18"/>
      <c r="D79" s="18"/>
      <c r="G79" s="69"/>
      <c r="H79" s="223"/>
    </row>
    <row r="80" spans="1:8" s="3" customFormat="1" ht="12.75" hidden="1">
      <c r="A80" s="250"/>
      <c r="B80" s="23"/>
      <c r="C80" s="12"/>
      <c r="D80" s="12"/>
      <c r="G80" s="69"/>
      <c r="H80" s="223"/>
    </row>
    <row r="81" spans="1:8" s="3" customFormat="1" ht="12.75" hidden="1">
      <c r="A81" s="250"/>
      <c r="B81" s="23"/>
      <c r="C81" s="12"/>
      <c r="D81" s="12"/>
      <c r="G81" s="69"/>
      <c r="H81" s="223"/>
    </row>
    <row r="82" spans="1:8" s="3" customFormat="1" ht="12.75">
      <c r="A82" s="250"/>
      <c r="B82" s="23"/>
      <c r="C82" s="18"/>
      <c r="D82" s="18"/>
      <c r="G82" s="69"/>
      <c r="H82" s="223"/>
    </row>
    <row r="83" spans="1:8" s="3" customFormat="1" ht="12.75" hidden="1">
      <c r="A83" s="250"/>
      <c r="B83" s="23"/>
      <c r="C83" s="12"/>
      <c r="D83" s="12"/>
      <c r="G83" s="69"/>
      <c r="H83" s="223"/>
    </row>
    <row r="84" spans="1:8" s="3" customFormat="1" ht="12.75" hidden="1">
      <c r="A84" s="250"/>
      <c r="B84" s="23"/>
      <c r="C84" s="12"/>
      <c r="D84" s="12"/>
      <c r="G84" s="69"/>
      <c r="H84" s="223"/>
    </row>
    <row r="85" spans="1:8" s="3" customFormat="1" ht="13.5" customHeight="1" hidden="1">
      <c r="A85" s="250"/>
      <c r="B85" s="23"/>
      <c r="C85" s="12"/>
      <c r="D85" s="12"/>
      <c r="G85" s="69"/>
      <c r="H85" s="223"/>
    </row>
    <row r="86" spans="1:8" s="3" customFormat="1" ht="13.5" customHeight="1">
      <c r="A86" s="250"/>
      <c r="B86" s="23"/>
      <c r="C86" s="11"/>
      <c r="D86" s="11"/>
      <c r="G86" s="69"/>
      <c r="H86" s="223"/>
    </row>
    <row r="87" spans="1:8" s="3" customFormat="1" ht="13.5" customHeight="1">
      <c r="A87" s="250"/>
      <c r="B87" s="23"/>
      <c r="C87" s="8"/>
      <c r="D87" s="8"/>
      <c r="G87" s="69"/>
      <c r="H87" s="223"/>
    </row>
    <row r="88" spans="1:8" s="3" customFormat="1" ht="26.25" customHeight="1">
      <c r="A88" s="250"/>
      <c r="B88" s="22"/>
      <c r="C88" s="152"/>
      <c r="D88" s="152"/>
      <c r="G88" s="69"/>
      <c r="H88" s="223"/>
    </row>
    <row r="89" spans="1:8" s="3" customFormat="1" ht="13.5" customHeight="1" hidden="1">
      <c r="A89" s="250"/>
      <c r="B89" s="23"/>
      <c r="C89" s="12"/>
      <c r="D89" s="12"/>
      <c r="G89" s="69"/>
      <c r="H89" s="223"/>
    </row>
    <row r="90" spans="1:8" s="3" customFormat="1" ht="13.5" customHeight="1">
      <c r="A90" s="250"/>
      <c r="B90" s="23"/>
      <c r="C90" s="11"/>
      <c r="D90" s="11"/>
      <c r="G90" s="69"/>
      <c r="H90" s="223"/>
    </row>
    <row r="91" spans="1:8" s="3" customFormat="1" ht="13.5" customHeight="1">
      <c r="A91" s="250"/>
      <c r="B91" s="23"/>
      <c r="C91" s="11"/>
      <c r="D91" s="11"/>
      <c r="G91" s="69"/>
      <c r="H91" s="223"/>
    </row>
    <row r="92" spans="1:8" s="3" customFormat="1" ht="13.5" customHeight="1">
      <c r="A92" s="250"/>
      <c r="B92" s="28"/>
      <c r="C92" s="18"/>
      <c r="D92" s="18"/>
      <c r="G92" s="69"/>
      <c r="H92" s="223"/>
    </row>
    <row r="93" spans="1:8" s="3" customFormat="1" ht="13.5" customHeight="1" hidden="1">
      <c r="A93" s="250"/>
      <c r="B93" s="24"/>
      <c r="C93" s="16"/>
      <c r="D93" s="16"/>
      <c r="G93" s="69"/>
      <c r="H93" s="223"/>
    </row>
    <row r="94" spans="1:8" s="3" customFormat="1" ht="13.5" customHeight="1">
      <c r="A94" s="250"/>
      <c r="B94" s="22"/>
      <c r="C94" s="17"/>
      <c r="D94" s="17"/>
      <c r="G94" s="69"/>
      <c r="H94" s="223"/>
    </row>
    <row r="95" spans="1:8" s="3" customFormat="1" ht="13.5" customHeight="1" hidden="1">
      <c r="A95" s="250"/>
      <c r="B95" s="23"/>
      <c r="C95" s="12"/>
      <c r="D95" s="12"/>
      <c r="G95" s="69"/>
      <c r="H95" s="223"/>
    </row>
    <row r="96" spans="1:8" s="3" customFormat="1" ht="28.5" customHeight="1">
      <c r="A96" s="250"/>
      <c r="B96" s="23"/>
      <c r="C96" s="47"/>
      <c r="D96" s="47"/>
      <c r="G96" s="69"/>
      <c r="H96" s="223"/>
    </row>
    <row r="97" spans="1:8" s="3" customFormat="1" ht="13.5" customHeight="1">
      <c r="A97" s="250"/>
      <c r="B97" s="23"/>
      <c r="C97" s="18"/>
      <c r="D97" s="18"/>
      <c r="G97" s="69"/>
      <c r="H97" s="223"/>
    </row>
    <row r="98" spans="1:8" s="3" customFormat="1" ht="13.5" customHeight="1" hidden="1">
      <c r="A98" s="250"/>
      <c r="B98" s="23"/>
      <c r="C98" s="12"/>
      <c r="D98" s="12"/>
      <c r="G98" s="69"/>
      <c r="H98" s="223"/>
    </row>
    <row r="99" spans="1:8" s="3" customFormat="1" ht="13.5" customHeight="1">
      <c r="A99" s="250"/>
      <c r="B99" s="23"/>
      <c r="C99" s="17"/>
      <c r="D99" s="17"/>
      <c r="G99" s="69"/>
      <c r="H99" s="223"/>
    </row>
    <row r="100" spans="1:8" s="3" customFormat="1" ht="13.5" customHeight="1" hidden="1">
      <c r="A100" s="250"/>
      <c r="B100" s="23"/>
      <c r="C100" s="12"/>
      <c r="D100" s="12"/>
      <c r="G100" s="69"/>
      <c r="H100" s="223"/>
    </row>
    <row r="101" spans="1:8" s="3" customFormat="1" ht="22.5" customHeight="1">
      <c r="A101" s="250"/>
      <c r="B101" s="23"/>
      <c r="C101" s="152"/>
      <c r="D101" s="152"/>
      <c r="G101" s="69"/>
      <c r="H101" s="223"/>
    </row>
    <row r="102" spans="1:8" s="3" customFormat="1" ht="13.5" customHeight="1" hidden="1">
      <c r="A102" s="250"/>
      <c r="B102" s="24"/>
      <c r="C102" s="16"/>
      <c r="D102" s="16"/>
      <c r="G102" s="69"/>
      <c r="H102" s="223"/>
    </row>
    <row r="103" spans="1:8" s="3" customFormat="1" ht="13.5" customHeight="1">
      <c r="A103" s="250"/>
      <c r="B103" s="24"/>
      <c r="C103" s="8"/>
      <c r="D103" s="8"/>
      <c r="G103" s="69"/>
      <c r="H103" s="223"/>
    </row>
    <row r="104" spans="1:8" s="3" customFormat="1" ht="13.5" customHeight="1">
      <c r="A104" s="250"/>
      <c r="B104" s="24"/>
      <c r="C104" s="29"/>
      <c r="D104" s="29"/>
      <c r="G104" s="69"/>
      <c r="H104" s="223"/>
    </row>
    <row r="105" spans="1:8" s="3" customFormat="1" ht="13.5" customHeight="1">
      <c r="A105" s="250"/>
      <c r="B105" s="22"/>
      <c r="C105" s="18"/>
      <c r="D105" s="18"/>
      <c r="G105" s="69"/>
      <c r="H105" s="223"/>
    </row>
    <row r="106" spans="1:8" s="3" customFormat="1" ht="13.5" customHeight="1" hidden="1">
      <c r="A106" s="250"/>
      <c r="B106" s="23"/>
      <c r="C106" s="12"/>
      <c r="D106" s="12"/>
      <c r="G106" s="69"/>
      <c r="H106" s="223"/>
    </row>
    <row r="107" spans="1:8" s="3" customFormat="1" ht="13.5" customHeight="1">
      <c r="A107" s="250"/>
      <c r="B107" s="23"/>
      <c r="C107" s="11"/>
      <c r="D107" s="11"/>
      <c r="G107" s="69"/>
      <c r="H107" s="223"/>
    </row>
    <row r="108" spans="1:8" s="3" customFormat="1" ht="13.5" customHeight="1">
      <c r="A108" s="250"/>
      <c r="B108" s="23"/>
      <c r="C108" s="8"/>
      <c r="D108" s="8"/>
      <c r="G108" s="69"/>
      <c r="H108" s="223"/>
    </row>
    <row r="109" spans="1:8" s="3" customFormat="1" ht="13.5" customHeight="1">
      <c r="A109" s="250"/>
      <c r="B109" s="22"/>
      <c r="C109" s="18"/>
      <c r="D109" s="18"/>
      <c r="G109" s="69"/>
      <c r="H109" s="223"/>
    </row>
    <row r="110" spans="1:8" s="3" customFormat="1" ht="13.5" customHeight="1" hidden="1">
      <c r="A110" s="250"/>
      <c r="B110" s="24"/>
      <c r="C110" s="12"/>
      <c r="D110" s="12"/>
      <c r="G110" s="69"/>
      <c r="H110" s="223"/>
    </row>
    <row r="111" spans="1:8" s="3" customFormat="1" ht="13.5" customHeight="1">
      <c r="A111" s="250"/>
      <c r="B111" s="24"/>
      <c r="C111" s="8"/>
      <c r="D111" s="8"/>
      <c r="G111" s="69"/>
      <c r="H111" s="223"/>
    </row>
    <row r="112" spans="1:8" s="3" customFormat="1" ht="22.5" customHeight="1">
      <c r="A112" s="250"/>
      <c r="B112" s="22"/>
      <c r="C112" s="152"/>
      <c r="D112" s="152"/>
      <c r="G112" s="69"/>
      <c r="H112" s="223"/>
    </row>
    <row r="113" spans="1:8" s="3" customFormat="1" ht="13.5" customHeight="1" hidden="1">
      <c r="A113" s="250"/>
      <c r="B113" s="23"/>
      <c r="C113" s="12"/>
      <c r="D113" s="12"/>
      <c r="G113" s="69"/>
      <c r="H113" s="223"/>
    </row>
    <row r="114" spans="1:8" s="3" customFormat="1" ht="13.5" customHeight="1">
      <c r="A114" s="250"/>
      <c r="B114" s="22"/>
      <c r="C114" s="18"/>
      <c r="D114" s="18"/>
      <c r="G114" s="69"/>
      <c r="H114" s="223"/>
    </row>
    <row r="115" spans="1:8" s="3" customFormat="1" ht="13.5" customHeight="1" hidden="1">
      <c r="A115" s="250"/>
      <c r="B115" s="23"/>
      <c r="C115" s="12"/>
      <c r="D115" s="12"/>
      <c r="G115" s="69"/>
      <c r="H115" s="223"/>
    </row>
    <row r="116" spans="1:8" s="3" customFormat="1" ht="13.5" customHeight="1" hidden="1">
      <c r="A116" s="250"/>
      <c r="B116" s="23"/>
      <c r="C116" s="12"/>
      <c r="D116" s="12"/>
      <c r="G116" s="69"/>
      <c r="H116" s="223"/>
    </row>
    <row r="117" spans="1:8" s="3" customFormat="1" ht="13.5" customHeight="1">
      <c r="A117" s="250"/>
      <c r="B117" s="21"/>
      <c r="C117" s="8"/>
      <c r="D117" s="8"/>
      <c r="G117" s="69"/>
      <c r="H117" s="223"/>
    </row>
    <row r="118" spans="1:8" s="3" customFormat="1" ht="13.5" customHeight="1">
      <c r="A118" s="250"/>
      <c r="B118" s="30"/>
      <c r="C118" s="8"/>
      <c r="D118" s="8"/>
      <c r="G118" s="69"/>
      <c r="H118" s="223"/>
    </row>
    <row r="119" spans="1:8" s="3" customFormat="1" ht="13.5" customHeight="1">
      <c r="A119" s="250"/>
      <c r="B119" s="30"/>
      <c r="C119" s="11"/>
      <c r="D119" s="11"/>
      <c r="G119" s="69"/>
      <c r="H119" s="223"/>
    </row>
    <row r="120" spans="1:8" s="3" customFormat="1" ht="13.5" customHeight="1">
      <c r="A120" s="250"/>
      <c r="B120" s="22"/>
      <c r="C120" s="17"/>
      <c r="D120" s="17"/>
      <c r="G120" s="69"/>
      <c r="H120" s="223"/>
    </row>
    <row r="121" spans="1:8" s="3" customFormat="1" ht="12.75" hidden="1">
      <c r="A121" s="250"/>
      <c r="B121" s="23"/>
      <c r="C121" s="12"/>
      <c r="D121" s="12"/>
      <c r="G121" s="69"/>
      <c r="H121" s="223"/>
    </row>
    <row r="122" spans="1:8" s="3" customFormat="1" ht="12.75">
      <c r="A122" s="250"/>
      <c r="B122" s="23"/>
      <c r="C122" s="8"/>
      <c r="D122" s="8"/>
      <c r="G122" s="69"/>
      <c r="H122" s="223"/>
    </row>
    <row r="123" spans="1:8" s="3" customFormat="1" ht="12.75">
      <c r="A123" s="250"/>
      <c r="B123" s="23"/>
      <c r="C123" s="11"/>
      <c r="D123" s="11"/>
      <c r="G123" s="69"/>
      <c r="H123" s="223"/>
    </row>
    <row r="124" spans="1:8" s="3" customFormat="1" ht="12.75">
      <c r="A124" s="250"/>
      <c r="B124" s="22"/>
      <c r="C124" s="18"/>
      <c r="D124" s="18"/>
      <c r="G124" s="69"/>
      <c r="H124" s="223"/>
    </row>
    <row r="125" spans="1:8" s="3" customFormat="1" ht="12.75" hidden="1">
      <c r="A125" s="250"/>
      <c r="B125" s="23"/>
      <c r="C125" s="12"/>
      <c r="D125" s="12"/>
      <c r="G125" s="69"/>
      <c r="H125" s="223"/>
    </row>
    <row r="126" spans="1:8" s="3" customFormat="1" ht="12.75" hidden="1">
      <c r="A126" s="250"/>
      <c r="B126" s="23"/>
      <c r="C126" s="12"/>
      <c r="D126" s="12"/>
      <c r="G126" s="69"/>
      <c r="H126" s="223"/>
    </row>
    <row r="127" spans="1:8" s="3" customFormat="1" ht="12.75" hidden="1">
      <c r="A127" s="250"/>
      <c r="B127" s="25"/>
      <c r="C127" s="5"/>
      <c r="D127" s="5"/>
      <c r="G127" s="69"/>
      <c r="H127" s="223"/>
    </row>
    <row r="128" spans="1:8" s="3" customFormat="1" ht="12.75" hidden="1">
      <c r="A128" s="250"/>
      <c r="B128" s="23"/>
      <c r="C128" s="12"/>
      <c r="D128" s="12"/>
      <c r="G128" s="69"/>
      <c r="H128" s="223"/>
    </row>
    <row r="129" spans="1:8" s="3" customFormat="1" ht="12.75" hidden="1">
      <c r="A129" s="250"/>
      <c r="B129" s="23"/>
      <c r="C129" s="12"/>
      <c r="D129" s="12"/>
      <c r="G129" s="69"/>
      <c r="H129" s="223"/>
    </row>
    <row r="130" spans="1:8" s="3" customFormat="1" ht="12.75" hidden="1">
      <c r="A130" s="250"/>
      <c r="B130" s="23"/>
      <c r="C130" s="12"/>
      <c r="D130" s="12"/>
      <c r="G130" s="69"/>
      <c r="H130" s="223"/>
    </row>
    <row r="131" spans="1:8" s="3" customFormat="1" ht="12.75">
      <c r="A131" s="250"/>
      <c r="B131" s="22"/>
      <c r="C131" s="18"/>
      <c r="D131" s="18"/>
      <c r="G131" s="69"/>
      <c r="H131" s="223"/>
    </row>
    <row r="132" spans="1:8" s="3" customFormat="1" ht="12.75" hidden="1">
      <c r="A132" s="250"/>
      <c r="B132" s="23"/>
      <c r="C132" s="12"/>
      <c r="D132" s="12"/>
      <c r="G132" s="69"/>
      <c r="H132" s="223"/>
    </row>
    <row r="133" spans="1:8" s="3" customFormat="1" ht="12.75">
      <c r="A133" s="250"/>
      <c r="B133" s="22"/>
      <c r="C133" s="18"/>
      <c r="D133" s="18"/>
      <c r="G133" s="69"/>
      <c r="H133" s="223"/>
    </row>
    <row r="134" spans="1:8" s="3" customFormat="1" ht="12.75" hidden="1">
      <c r="A134" s="250"/>
      <c r="B134" s="23"/>
      <c r="C134" s="12"/>
      <c r="D134" s="12"/>
      <c r="G134" s="69"/>
      <c r="H134" s="223"/>
    </row>
    <row r="135" spans="1:8" s="3" customFormat="1" ht="12.75" hidden="1">
      <c r="A135" s="250"/>
      <c r="B135" s="23"/>
      <c r="C135" s="12"/>
      <c r="D135" s="12"/>
      <c r="G135" s="69"/>
      <c r="H135" s="223"/>
    </row>
    <row r="136" spans="1:8" s="3" customFormat="1" ht="12.75">
      <c r="A136" s="250"/>
      <c r="B136" s="23"/>
      <c r="C136" s="12"/>
      <c r="D136" s="12"/>
      <c r="G136" s="69"/>
      <c r="H136" s="223"/>
    </row>
    <row r="137" spans="1:8" s="3" customFormat="1" ht="12.75">
      <c r="A137" s="250"/>
      <c r="B137" s="23"/>
      <c r="C137" s="12"/>
      <c r="D137" s="12"/>
      <c r="G137" s="69"/>
      <c r="H137" s="223"/>
    </row>
    <row r="138" spans="1:8" s="3" customFormat="1" ht="28.5" customHeight="1">
      <c r="A138" s="15"/>
      <c r="B138" s="20"/>
      <c r="C138" s="49"/>
      <c r="D138" s="207"/>
      <c r="G138" s="69"/>
      <c r="H138" s="223"/>
    </row>
    <row r="139" spans="1:8" s="3" customFormat="1" ht="12.75">
      <c r="A139" s="250"/>
      <c r="B139" s="23"/>
      <c r="C139" s="11"/>
      <c r="D139" s="11"/>
      <c r="G139" s="69"/>
      <c r="H139" s="223"/>
    </row>
    <row r="140" spans="1:8" s="3" customFormat="1" ht="12.75">
      <c r="A140" s="250"/>
      <c r="B140" s="31"/>
      <c r="C140" s="7"/>
      <c r="D140" s="7"/>
      <c r="G140" s="69"/>
      <c r="H140" s="223"/>
    </row>
    <row r="141" spans="1:8" s="3" customFormat="1" ht="12.75" hidden="1">
      <c r="A141" s="250"/>
      <c r="B141" s="23"/>
      <c r="C141" s="12"/>
      <c r="D141" s="12"/>
      <c r="G141" s="69"/>
      <c r="H141" s="223"/>
    </row>
    <row r="142" spans="1:8" s="3" customFormat="1" ht="12.75" hidden="1">
      <c r="A142" s="250"/>
      <c r="B142" s="25"/>
      <c r="C142" s="5"/>
      <c r="D142" s="5"/>
      <c r="G142" s="69"/>
      <c r="H142" s="223"/>
    </row>
    <row r="143" spans="1:8" s="3" customFormat="1" ht="12.75" hidden="1">
      <c r="A143" s="250"/>
      <c r="B143" s="25"/>
      <c r="C143" s="5"/>
      <c r="D143" s="5"/>
      <c r="G143" s="69"/>
      <c r="H143" s="223"/>
    </row>
    <row r="144" spans="1:8" s="3" customFormat="1" ht="12.75" hidden="1">
      <c r="A144" s="250"/>
      <c r="B144" s="23"/>
      <c r="C144" s="12"/>
      <c r="D144" s="12"/>
      <c r="G144" s="69"/>
      <c r="H144" s="223"/>
    </row>
    <row r="145" spans="1:8" s="3" customFormat="1" ht="12.75">
      <c r="A145" s="250"/>
      <c r="B145" s="22"/>
      <c r="C145" s="18"/>
      <c r="D145" s="18"/>
      <c r="G145" s="69"/>
      <c r="H145" s="223"/>
    </row>
    <row r="146" spans="1:8" s="3" customFormat="1" ht="12.75" hidden="1">
      <c r="A146" s="250"/>
      <c r="B146" s="23"/>
      <c r="C146" s="12"/>
      <c r="D146" s="12"/>
      <c r="G146" s="69"/>
      <c r="H146" s="223"/>
    </row>
    <row r="147" spans="1:8" s="3" customFormat="1" ht="12.75" hidden="1">
      <c r="A147" s="250"/>
      <c r="B147" s="23"/>
      <c r="C147" s="12"/>
      <c r="D147" s="12"/>
      <c r="G147" s="69"/>
      <c r="H147" s="223"/>
    </row>
    <row r="148" spans="1:8" s="3" customFormat="1" ht="12.75">
      <c r="A148" s="250"/>
      <c r="B148" s="22"/>
      <c r="C148" s="18"/>
      <c r="D148" s="18"/>
      <c r="G148" s="69"/>
      <c r="H148" s="223"/>
    </row>
    <row r="149" spans="1:8" s="3" customFormat="1" ht="12.75" hidden="1">
      <c r="A149" s="250"/>
      <c r="B149" s="23"/>
      <c r="C149" s="12"/>
      <c r="D149" s="12"/>
      <c r="G149" s="69"/>
      <c r="H149" s="223"/>
    </row>
    <row r="150" spans="1:8" s="3" customFormat="1" ht="12.75" hidden="1">
      <c r="A150" s="250"/>
      <c r="B150" s="25"/>
      <c r="C150" s="5"/>
      <c r="D150" s="5"/>
      <c r="G150" s="69"/>
      <c r="H150" s="223"/>
    </row>
    <row r="151" spans="1:8" s="3" customFormat="1" ht="12.75">
      <c r="A151" s="250"/>
      <c r="B151" s="22"/>
      <c r="C151" s="7"/>
      <c r="D151" s="7"/>
      <c r="G151" s="69"/>
      <c r="H151" s="223"/>
    </row>
    <row r="152" spans="1:8" s="3" customFormat="1" ht="12.75" hidden="1">
      <c r="A152" s="250"/>
      <c r="B152" s="24"/>
      <c r="C152" s="5"/>
      <c r="D152" s="5"/>
      <c r="G152" s="69"/>
      <c r="H152" s="223"/>
    </row>
    <row r="153" spans="1:8" s="3" customFormat="1" ht="12.75">
      <c r="A153" s="250"/>
      <c r="B153" s="22"/>
      <c r="C153" s="18"/>
      <c r="D153" s="18"/>
      <c r="G153" s="69"/>
      <c r="H153" s="223"/>
    </row>
    <row r="154" spans="1:8" s="3" customFormat="1" ht="12.75" hidden="1">
      <c r="A154" s="250"/>
      <c r="B154" s="23"/>
      <c r="C154" s="12"/>
      <c r="D154" s="12"/>
      <c r="G154" s="69"/>
      <c r="H154" s="223"/>
    </row>
    <row r="155" spans="1:8" s="3" customFormat="1" ht="12.75">
      <c r="A155" s="250"/>
      <c r="B155" s="23"/>
      <c r="C155" s="11"/>
      <c r="D155" s="11"/>
      <c r="G155" s="69"/>
      <c r="H155" s="223"/>
    </row>
    <row r="156" spans="1:8" s="3" customFormat="1" ht="12.75">
      <c r="A156" s="250"/>
      <c r="B156" s="24"/>
      <c r="C156" s="18"/>
      <c r="D156" s="18"/>
      <c r="G156" s="69"/>
      <c r="H156" s="223"/>
    </row>
    <row r="157" spans="1:8" s="3" customFormat="1" ht="12.75" hidden="1">
      <c r="A157" s="250"/>
      <c r="B157" s="24"/>
      <c r="C157" s="5"/>
      <c r="D157" s="5"/>
      <c r="G157" s="69"/>
      <c r="H157" s="223"/>
    </row>
    <row r="158" spans="1:8" s="3" customFormat="1" ht="12.75">
      <c r="A158" s="250"/>
      <c r="B158" s="24"/>
      <c r="C158" s="32"/>
      <c r="D158" s="32"/>
      <c r="G158" s="69"/>
      <c r="H158" s="223"/>
    </row>
    <row r="159" spans="1:8" s="3" customFormat="1" ht="12.75">
      <c r="A159" s="250"/>
      <c r="B159" s="22"/>
      <c r="C159" s="17"/>
      <c r="D159" s="17"/>
      <c r="G159" s="69"/>
      <c r="H159" s="223"/>
    </row>
    <row r="160" spans="1:8" s="3" customFormat="1" ht="12.75" hidden="1">
      <c r="A160" s="250"/>
      <c r="B160" s="23"/>
      <c r="C160" s="12"/>
      <c r="D160" s="12"/>
      <c r="G160" s="69"/>
      <c r="H160" s="223"/>
    </row>
    <row r="161" spans="1:8" s="3" customFormat="1" ht="12.75">
      <c r="A161" s="250"/>
      <c r="B161" s="31"/>
      <c r="C161" s="4"/>
      <c r="D161" s="4"/>
      <c r="G161" s="69"/>
      <c r="H161" s="223"/>
    </row>
    <row r="162" spans="1:8" s="3" customFormat="1" ht="11.25" customHeight="1" hidden="1">
      <c r="A162" s="250"/>
      <c r="B162" s="25"/>
      <c r="C162" s="5"/>
      <c r="D162" s="5"/>
      <c r="G162" s="69"/>
      <c r="H162" s="223"/>
    </row>
    <row r="163" spans="1:8" s="3" customFormat="1" ht="24" customHeight="1">
      <c r="A163" s="250"/>
      <c r="B163" s="25"/>
      <c r="C163" s="153"/>
      <c r="D163" s="153"/>
      <c r="G163" s="69"/>
      <c r="H163" s="223"/>
    </row>
    <row r="164" spans="1:8" s="3" customFormat="1" ht="15" customHeight="1">
      <c r="A164" s="250"/>
      <c r="B164" s="25"/>
      <c r="C164" s="153"/>
      <c r="D164" s="153"/>
      <c r="G164" s="69"/>
      <c r="H164" s="223"/>
    </row>
    <row r="165" spans="1:8" s="3" customFormat="1" ht="11.25" customHeight="1">
      <c r="A165" s="250"/>
      <c r="B165" s="31"/>
      <c r="C165" s="7"/>
      <c r="D165" s="7"/>
      <c r="G165" s="69"/>
      <c r="H165" s="223"/>
    </row>
    <row r="166" spans="1:8" s="3" customFormat="1" ht="12.75" hidden="1">
      <c r="A166" s="250"/>
      <c r="B166" s="25"/>
      <c r="C166" s="5"/>
      <c r="D166" s="5"/>
      <c r="G166" s="69"/>
      <c r="H166" s="223"/>
    </row>
    <row r="167" spans="1:8" s="3" customFormat="1" ht="13.5" customHeight="1">
      <c r="A167" s="250"/>
      <c r="B167" s="25"/>
      <c r="C167" s="1"/>
      <c r="D167" s="1"/>
      <c r="G167" s="69"/>
      <c r="H167" s="223"/>
    </row>
    <row r="168" spans="1:8" s="3" customFormat="1" ht="12.75" customHeight="1">
      <c r="A168" s="250"/>
      <c r="B168" s="25"/>
      <c r="C168" s="11"/>
      <c r="D168" s="11"/>
      <c r="G168" s="69"/>
      <c r="H168" s="223"/>
    </row>
    <row r="169" spans="1:8" s="3" customFormat="1" ht="12.75" customHeight="1">
      <c r="A169" s="250"/>
      <c r="B169" s="22"/>
      <c r="C169" s="17"/>
      <c r="D169" s="17"/>
      <c r="G169" s="69"/>
      <c r="H169" s="223"/>
    </row>
    <row r="170" spans="1:8" s="3" customFormat="1" ht="12.75" hidden="1">
      <c r="A170" s="250"/>
      <c r="B170" s="23"/>
      <c r="C170" s="12"/>
      <c r="D170" s="12"/>
      <c r="G170" s="69"/>
      <c r="H170" s="223"/>
    </row>
    <row r="171" spans="1:8" s="3" customFormat="1" ht="12.75">
      <c r="A171" s="250"/>
      <c r="B171" s="23"/>
      <c r="C171" s="32"/>
      <c r="D171" s="32"/>
      <c r="G171" s="69"/>
      <c r="H171" s="223"/>
    </row>
    <row r="172" spans="1:8" s="3" customFormat="1" ht="12.75">
      <c r="A172" s="250"/>
      <c r="B172" s="31"/>
      <c r="C172" s="7"/>
      <c r="D172" s="7"/>
      <c r="G172" s="69"/>
      <c r="H172" s="223"/>
    </row>
    <row r="173" spans="1:8" s="3" customFormat="1" ht="12.75" hidden="1">
      <c r="A173" s="250"/>
      <c r="B173" s="25"/>
      <c r="C173" s="5"/>
      <c r="D173" s="5"/>
      <c r="G173" s="69"/>
      <c r="H173" s="223"/>
    </row>
    <row r="174" spans="1:8" s="3" customFormat="1" ht="12.75" hidden="1">
      <c r="A174" s="250"/>
      <c r="B174" s="23"/>
      <c r="C174" s="12"/>
      <c r="D174" s="12"/>
      <c r="G174" s="69"/>
      <c r="H174" s="223"/>
    </row>
    <row r="175" spans="1:8" s="3" customFormat="1" ht="19.5" customHeight="1">
      <c r="A175" s="255"/>
      <c r="B175" s="9"/>
      <c r="C175" s="8"/>
      <c r="D175" s="8"/>
      <c r="G175" s="69"/>
      <c r="H175" s="223"/>
    </row>
    <row r="176" spans="1:8" s="3" customFormat="1" ht="15" customHeight="1">
      <c r="A176" s="250"/>
      <c r="B176" s="21"/>
      <c r="C176" s="8"/>
      <c r="D176" s="8"/>
      <c r="G176" s="69"/>
      <c r="H176" s="223"/>
    </row>
    <row r="177" spans="1:8" s="3" customFormat="1" ht="12.75">
      <c r="A177" s="250"/>
      <c r="B177" s="21"/>
      <c r="C177" s="11"/>
      <c r="D177" s="11"/>
      <c r="G177" s="69"/>
      <c r="H177" s="223"/>
    </row>
    <row r="178" spans="1:8" s="3" customFormat="1" ht="12.75">
      <c r="A178" s="250"/>
      <c r="B178" s="23"/>
      <c r="C178" s="8"/>
      <c r="D178" s="8"/>
      <c r="G178" s="69"/>
      <c r="H178" s="223"/>
    </row>
    <row r="179" spans="1:8" s="3" customFormat="1" ht="12.75">
      <c r="A179" s="250"/>
      <c r="B179" s="28"/>
      <c r="C179" s="18"/>
      <c r="D179" s="18"/>
      <c r="G179" s="69"/>
      <c r="H179" s="223"/>
    </row>
    <row r="180" spans="1:8" s="3" customFormat="1" ht="12.75">
      <c r="A180" s="250"/>
      <c r="B180" s="23"/>
      <c r="C180" s="11"/>
      <c r="D180" s="11"/>
      <c r="G180" s="69"/>
      <c r="H180" s="223"/>
    </row>
    <row r="181" spans="1:8" s="3" customFormat="1" ht="12.75">
      <c r="A181" s="250"/>
      <c r="B181" s="23"/>
      <c r="C181" s="11"/>
      <c r="D181" s="11"/>
      <c r="G181" s="69"/>
      <c r="H181" s="223"/>
    </row>
    <row r="182" spans="1:8" s="3" customFormat="1" ht="12.75">
      <c r="A182" s="250"/>
      <c r="B182" s="22"/>
      <c r="C182" s="17"/>
      <c r="D182" s="17"/>
      <c r="G182" s="69"/>
      <c r="H182" s="223"/>
    </row>
    <row r="183" spans="1:8" s="3" customFormat="1" ht="22.5" customHeight="1">
      <c r="A183" s="250"/>
      <c r="B183" s="23"/>
      <c r="C183" s="47"/>
      <c r="D183" s="47"/>
      <c r="G183" s="69"/>
      <c r="H183" s="223"/>
    </row>
    <row r="184" spans="1:8" s="3" customFormat="1" ht="12.75">
      <c r="A184" s="250"/>
      <c r="B184" s="23"/>
      <c r="C184" s="17"/>
      <c r="D184" s="17"/>
      <c r="G184" s="69"/>
      <c r="H184" s="223"/>
    </row>
    <row r="185" spans="1:8" s="3" customFormat="1" ht="12.75">
      <c r="A185" s="250"/>
      <c r="B185" s="24"/>
      <c r="C185" s="8"/>
      <c r="D185" s="8"/>
      <c r="G185" s="69"/>
      <c r="H185" s="223"/>
    </row>
    <row r="186" spans="1:8" s="3" customFormat="1" ht="12.75">
      <c r="A186" s="250"/>
      <c r="B186" s="24"/>
      <c r="C186" s="29"/>
      <c r="D186" s="29"/>
      <c r="G186" s="69"/>
      <c r="H186" s="223"/>
    </row>
    <row r="187" spans="1:8" s="3" customFormat="1" ht="12.75">
      <c r="A187" s="250"/>
      <c r="B187" s="22"/>
      <c r="C187" s="18"/>
      <c r="D187" s="18"/>
      <c r="G187" s="69"/>
      <c r="H187" s="223"/>
    </row>
    <row r="188" spans="1:8" s="3" customFormat="1" ht="13.5" customHeight="1">
      <c r="A188" s="250"/>
      <c r="B188" s="21"/>
      <c r="C188" s="8"/>
      <c r="D188" s="8"/>
      <c r="G188" s="69"/>
      <c r="H188" s="223"/>
    </row>
    <row r="189" spans="1:8" s="3" customFormat="1" ht="13.5" customHeight="1">
      <c r="A189" s="250"/>
      <c r="B189" s="23"/>
      <c r="C189" s="8"/>
      <c r="D189" s="8"/>
      <c r="G189" s="69"/>
      <c r="H189" s="223"/>
    </row>
    <row r="190" spans="1:8" s="3" customFormat="1" ht="13.5" customHeight="1">
      <c r="A190" s="250"/>
      <c r="B190" s="23"/>
      <c r="C190" s="11"/>
      <c r="D190" s="11"/>
      <c r="G190" s="69"/>
      <c r="H190" s="223"/>
    </row>
    <row r="191" spans="1:8" s="3" customFormat="1" ht="12.75">
      <c r="A191" s="250"/>
      <c r="B191" s="22"/>
      <c r="C191" s="18"/>
      <c r="D191" s="18"/>
      <c r="G191" s="69"/>
      <c r="H191" s="223"/>
    </row>
    <row r="192" spans="1:8" s="3" customFormat="1" ht="12.75">
      <c r="A192" s="250"/>
      <c r="B192" s="23"/>
      <c r="C192" s="11"/>
      <c r="D192" s="11"/>
      <c r="G192" s="69"/>
      <c r="H192" s="223"/>
    </row>
    <row r="193" spans="1:8" s="3" customFormat="1" ht="12.75">
      <c r="A193" s="250"/>
      <c r="B193" s="31"/>
      <c r="C193" s="7"/>
      <c r="D193" s="7"/>
      <c r="G193" s="69"/>
      <c r="H193" s="223"/>
    </row>
    <row r="194" spans="1:8" s="3" customFormat="1" ht="12.75">
      <c r="A194" s="250"/>
      <c r="B194" s="24"/>
      <c r="C194" s="32"/>
      <c r="D194" s="32"/>
      <c r="G194" s="69"/>
      <c r="H194" s="223"/>
    </row>
    <row r="195" spans="1:8" s="3" customFormat="1" ht="12.75">
      <c r="A195" s="250"/>
      <c r="B195" s="22"/>
      <c r="C195" s="17"/>
      <c r="D195" s="17"/>
      <c r="G195" s="69"/>
      <c r="H195" s="223"/>
    </row>
    <row r="196" spans="1:8" s="3" customFormat="1" ht="12.75">
      <c r="A196" s="250"/>
      <c r="B196" s="31"/>
      <c r="C196" s="34"/>
      <c r="D196" s="34"/>
      <c r="G196" s="69"/>
      <c r="H196" s="223"/>
    </row>
    <row r="197" spans="1:8" s="3" customFormat="1" ht="12.75">
      <c r="A197" s="250"/>
      <c r="B197" s="25"/>
      <c r="C197" s="1"/>
      <c r="D197" s="1"/>
      <c r="G197" s="69"/>
      <c r="H197" s="223"/>
    </row>
    <row r="198" spans="1:8" s="3" customFormat="1" ht="12.75">
      <c r="A198" s="250"/>
      <c r="B198" s="25"/>
      <c r="C198" s="11"/>
      <c r="D198" s="11"/>
      <c r="G198" s="69"/>
      <c r="H198" s="223"/>
    </row>
    <row r="199" spans="1:8" s="3" customFormat="1" ht="12.75">
      <c r="A199" s="250"/>
      <c r="B199" s="22"/>
      <c r="C199" s="17"/>
      <c r="D199" s="17"/>
      <c r="G199" s="69"/>
      <c r="H199" s="223"/>
    </row>
    <row r="200" spans="1:8" s="3" customFormat="1" ht="12.75">
      <c r="A200" s="250"/>
      <c r="B200" s="22"/>
      <c r="C200" s="17"/>
      <c r="D200" s="17"/>
      <c r="G200" s="69"/>
      <c r="H200" s="223"/>
    </row>
    <row r="201" spans="1:8" s="3" customFormat="1" ht="12.75">
      <c r="A201" s="250"/>
      <c r="B201" s="23"/>
      <c r="C201" s="12"/>
      <c r="D201" s="12"/>
      <c r="G201" s="69"/>
      <c r="H201" s="223"/>
    </row>
    <row r="202" spans="1:8" s="38" customFormat="1" ht="18" customHeight="1">
      <c r="A202" s="340"/>
      <c r="B202" s="340"/>
      <c r="C202" s="340"/>
      <c r="D202" s="40"/>
      <c r="G202" s="224"/>
      <c r="H202" s="225"/>
    </row>
    <row r="203" spans="1:8" s="3" customFormat="1" ht="28.5" customHeight="1">
      <c r="A203" s="15"/>
      <c r="B203" s="20"/>
      <c r="C203" s="49"/>
      <c r="D203" s="207"/>
      <c r="G203" s="69"/>
      <c r="H203" s="223"/>
    </row>
    <row r="204" spans="1:8" s="3" customFormat="1" ht="12.75">
      <c r="A204" s="250"/>
      <c r="B204" s="26"/>
      <c r="G204" s="69"/>
      <c r="H204" s="223"/>
    </row>
    <row r="205" spans="1:8" s="3" customFormat="1" ht="12.75">
      <c r="A205" s="250"/>
      <c r="B205" s="36"/>
      <c r="C205" s="2"/>
      <c r="D205" s="2"/>
      <c r="G205" s="69"/>
      <c r="H205" s="223"/>
    </row>
    <row r="206" spans="1:8" s="3" customFormat="1" ht="12.75">
      <c r="A206" s="250"/>
      <c r="B206" s="36"/>
      <c r="C206" s="2"/>
      <c r="D206" s="2"/>
      <c r="G206" s="69"/>
      <c r="H206" s="223"/>
    </row>
    <row r="207" spans="1:8" s="3" customFormat="1" ht="17.25" customHeight="1">
      <c r="A207" s="250"/>
      <c r="B207" s="36"/>
      <c r="C207" s="2"/>
      <c r="D207" s="2"/>
      <c r="G207" s="69"/>
      <c r="H207" s="223"/>
    </row>
    <row r="208" spans="1:8" s="3" customFormat="1" ht="13.5" customHeight="1">
      <c r="A208" s="250"/>
      <c r="B208" s="36"/>
      <c r="C208" s="2"/>
      <c r="D208" s="2"/>
      <c r="G208" s="69"/>
      <c r="H208" s="223"/>
    </row>
    <row r="209" spans="1:8" s="3" customFormat="1" ht="12.75">
      <c r="A209" s="250"/>
      <c r="B209" s="36"/>
      <c r="C209" s="2"/>
      <c r="D209" s="2"/>
      <c r="G209" s="69"/>
      <c r="H209" s="223"/>
    </row>
    <row r="210" spans="1:8" s="3" customFormat="1" ht="12.75">
      <c r="A210" s="250"/>
      <c r="B210" s="26"/>
      <c r="G210" s="69"/>
      <c r="H210" s="223"/>
    </row>
    <row r="211" spans="1:8" s="3" customFormat="1" ht="12.75">
      <c r="A211" s="250"/>
      <c r="B211" s="36"/>
      <c r="C211" s="2"/>
      <c r="D211" s="2"/>
      <c r="G211" s="69"/>
      <c r="H211" s="223"/>
    </row>
    <row r="212" spans="1:8" s="3" customFormat="1" ht="12.75">
      <c r="A212" s="250"/>
      <c r="B212" s="36"/>
      <c r="C212" s="37"/>
      <c r="D212" s="37"/>
      <c r="G212" s="69"/>
      <c r="H212" s="223"/>
    </row>
    <row r="213" spans="1:8" s="3" customFormat="1" ht="12.75">
      <c r="A213" s="250"/>
      <c r="B213" s="36"/>
      <c r="C213" s="2"/>
      <c r="D213" s="2"/>
      <c r="G213" s="69"/>
      <c r="H213" s="223"/>
    </row>
    <row r="214" spans="1:8" s="3" customFormat="1" ht="22.5" customHeight="1">
      <c r="A214" s="250"/>
      <c r="B214" s="36"/>
      <c r="C214" s="47"/>
      <c r="D214" s="47"/>
      <c r="G214" s="69"/>
      <c r="H214" s="223"/>
    </row>
    <row r="215" spans="1:8" s="3" customFormat="1" ht="22.5" customHeight="1">
      <c r="A215" s="250"/>
      <c r="B215" s="22"/>
      <c r="C215" s="152"/>
      <c r="D215" s="152"/>
      <c r="G215" s="69"/>
      <c r="H215" s="223"/>
    </row>
    <row r="216" spans="1:8" s="3" customFormat="1" ht="12.75">
      <c r="A216" s="250"/>
      <c r="B216" s="26"/>
      <c r="G216" s="69"/>
      <c r="H216" s="223"/>
    </row>
    <row r="217" spans="1:8" s="3" customFormat="1" ht="12.75">
      <c r="A217" s="250"/>
      <c r="B217" s="26"/>
      <c r="G217" s="69"/>
      <c r="H217" s="223"/>
    </row>
    <row r="218" spans="1:8" s="3" customFormat="1" ht="12.75">
      <c r="A218" s="250"/>
      <c r="B218" s="26"/>
      <c r="G218" s="69"/>
      <c r="H218" s="223"/>
    </row>
    <row r="219" spans="1:8" s="3" customFormat="1" ht="12.75">
      <c r="A219" s="250"/>
      <c r="B219" s="26"/>
      <c r="G219" s="69"/>
      <c r="H219" s="223"/>
    </row>
    <row r="220" spans="1:8" s="3" customFormat="1" ht="12.75">
      <c r="A220" s="250"/>
      <c r="B220" s="26"/>
      <c r="G220" s="69"/>
      <c r="H220" s="223"/>
    </row>
    <row r="221" spans="1:8" s="3" customFormat="1" ht="12.75">
      <c r="A221" s="250"/>
      <c r="B221" s="26"/>
      <c r="G221" s="69"/>
      <c r="H221" s="223"/>
    </row>
    <row r="222" spans="1:8" s="3" customFormat="1" ht="12.75">
      <c r="A222" s="250"/>
      <c r="B222" s="26"/>
      <c r="G222" s="69"/>
      <c r="H222" s="223"/>
    </row>
    <row r="223" spans="1:8" s="3" customFormat="1" ht="12.75">
      <c r="A223" s="250"/>
      <c r="B223" s="26"/>
      <c r="G223" s="69"/>
      <c r="H223" s="223"/>
    </row>
    <row r="224" spans="1:8" s="3" customFormat="1" ht="12.75">
      <c r="A224" s="250"/>
      <c r="B224" s="26"/>
      <c r="G224" s="69"/>
      <c r="H224" s="223"/>
    </row>
    <row r="225" spans="1:8" s="3" customFormat="1" ht="12.75">
      <c r="A225" s="250"/>
      <c r="B225" s="26"/>
      <c r="G225" s="69"/>
      <c r="H225" s="223"/>
    </row>
    <row r="226" spans="1:8" s="3" customFormat="1" ht="12.75">
      <c r="A226" s="250"/>
      <c r="B226" s="26"/>
      <c r="G226" s="69"/>
      <c r="H226" s="223"/>
    </row>
    <row r="227" spans="1:8" s="3" customFormat="1" ht="12.75">
      <c r="A227" s="250"/>
      <c r="B227" s="26"/>
      <c r="G227" s="69"/>
      <c r="H227" s="223"/>
    </row>
    <row r="228" spans="1:8" s="3" customFormat="1" ht="12.75">
      <c r="A228" s="250"/>
      <c r="B228" s="26"/>
      <c r="G228" s="69"/>
      <c r="H228" s="223"/>
    </row>
    <row r="229" spans="1:8" s="3" customFormat="1" ht="12.75">
      <c r="A229" s="250"/>
      <c r="B229" s="26"/>
      <c r="G229" s="69"/>
      <c r="H229" s="223"/>
    </row>
    <row r="230" spans="1:8" s="3" customFormat="1" ht="12.75">
      <c r="A230" s="250"/>
      <c r="B230" s="26"/>
      <c r="G230" s="69"/>
      <c r="H230" s="223"/>
    </row>
    <row r="231" spans="1:8" s="3" customFormat="1" ht="12.75">
      <c r="A231" s="250"/>
      <c r="B231" s="26"/>
      <c r="G231" s="69"/>
      <c r="H231" s="223"/>
    </row>
    <row r="232" spans="1:8" s="3" customFormat="1" ht="12.75">
      <c r="A232" s="250"/>
      <c r="B232" s="26"/>
      <c r="G232" s="69"/>
      <c r="H232" s="223"/>
    </row>
    <row r="233" spans="1:8" s="3" customFormat="1" ht="12.75">
      <c r="A233" s="250"/>
      <c r="B233" s="26"/>
      <c r="G233" s="69"/>
      <c r="H233" s="223"/>
    </row>
    <row r="234" spans="1:8" s="3" customFormat="1" ht="12.75">
      <c r="A234" s="250"/>
      <c r="B234" s="26"/>
      <c r="G234" s="69"/>
      <c r="H234" s="223"/>
    </row>
    <row r="235" spans="1:8" s="3" customFormat="1" ht="12.75">
      <c r="A235" s="250"/>
      <c r="B235" s="26"/>
      <c r="G235" s="69"/>
      <c r="H235" s="223"/>
    </row>
    <row r="236" spans="1:8" s="3" customFormat="1" ht="12.75">
      <c r="A236" s="250"/>
      <c r="B236" s="26"/>
      <c r="G236" s="69"/>
      <c r="H236" s="223"/>
    </row>
    <row r="237" spans="1:8" s="3" customFormat="1" ht="12.75">
      <c r="A237" s="250"/>
      <c r="B237" s="26"/>
      <c r="G237" s="69"/>
      <c r="H237" s="223"/>
    </row>
    <row r="238" spans="1:8" s="3" customFormat="1" ht="12.75">
      <c r="A238" s="250"/>
      <c r="B238" s="26"/>
      <c r="G238" s="69"/>
      <c r="H238" s="223"/>
    </row>
    <row r="239" spans="1:8" s="3" customFormat="1" ht="12.75">
      <c r="A239" s="250"/>
      <c r="B239" s="26"/>
      <c r="G239" s="69"/>
      <c r="H239" s="223"/>
    </row>
    <row r="240" spans="1:8" s="3" customFormat="1" ht="12.75">
      <c r="A240" s="250"/>
      <c r="B240" s="26"/>
      <c r="G240" s="69"/>
      <c r="H240" s="223"/>
    </row>
    <row r="241" spans="1:8" s="3" customFormat="1" ht="12.75">
      <c r="A241" s="250"/>
      <c r="B241" s="26"/>
      <c r="G241" s="69"/>
      <c r="H241" s="223"/>
    </row>
    <row r="242" spans="1:8" s="3" customFormat="1" ht="12.75">
      <c r="A242" s="250"/>
      <c r="B242" s="26"/>
      <c r="G242" s="69"/>
      <c r="H242" s="223"/>
    </row>
    <row r="243" spans="1:8" s="3" customFormat="1" ht="12.75">
      <c r="A243" s="250"/>
      <c r="B243" s="26"/>
      <c r="G243" s="69"/>
      <c r="H243" s="223"/>
    </row>
    <row r="244" spans="1:8" s="3" customFormat="1" ht="12.75">
      <c r="A244" s="250"/>
      <c r="B244" s="26"/>
      <c r="G244" s="69"/>
      <c r="H244" s="223"/>
    </row>
    <row r="245" spans="1:8" s="3" customFormat="1" ht="12.75">
      <c r="A245" s="250"/>
      <c r="B245" s="26"/>
      <c r="G245" s="69"/>
      <c r="H245" s="223"/>
    </row>
    <row r="246" spans="1:8" s="3" customFormat="1" ht="12.75">
      <c r="A246" s="250"/>
      <c r="B246" s="26"/>
      <c r="G246" s="69"/>
      <c r="H246" s="223"/>
    </row>
    <row r="247" spans="1:8" s="3" customFormat="1" ht="12.75">
      <c r="A247" s="250"/>
      <c r="B247" s="26"/>
      <c r="G247" s="69"/>
      <c r="H247" s="223"/>
    </row>
    <row r="248" spans="1:8" s="3" customFormat="1" ht="12.75">
      <c r="A248" s="250"/>
      <c r="B248" s="26"/>
      <c r="G248" s="69"/>
      <c r="H248" s="223"/>
    </row>
    <row r="249" spans="1:8" s="3" customFormat="1" ht="12.75">
      <c r="A249" s="250"/>
      <c r="B249" s="26"/>
      <c r="G249" s="69"/>
      <c r="H249" s="223"/>
    </row>
    <row r="250" spans="1:8" s="3" customFormat="1" ht="12.75">
      <c r="A250" s="250"/>
      <c r="B250" s="26"/>
      <c r="G250" s="69"/>
      <c r="H250" s="223"/>
    </row>
    <row r="251" spans="1:8" s="3" customFormat="1" ht="12.75">
      <c r="A251" s="250"/>
      <c r="B251" s="26"/>
      <c r="G251" s="69"/>
      <c r="H251" s="223"/>
    </row>
    <row r="252" spans="1:8" s="3" customFormat="1" ht="12.75">
      <c r="A252" s="250"/>
      <c r="B252" s="26"/>
      <c r="G252" s="69"/>
      <c r="H252" s="223"/>
    </row>
    <row r="253" spans="1:8" s="3" customFormat="1" ht="12.75">
      <c r="A253" s="250"/>
      <c r="B253" s="26"/>
      <c r="G253" s="69"/>
      <c r="H253" s="223"/>
    </row>
    <row r="254" spans="1:8" s="3" customFormat="1" ht="12.75">
      <c r="A254" s="250"/>
      <c r="B254" s="26"/>
      <c r="G254" s="69"/>
      <c r="H254" s="223"/>
    </row>
    <row r="255" spans="1:8" s="3" customFormat="1" ht="12.75">
      <c r="A255" s="250"/>
      <c r="B255" s="26"/>
      <c r="G255" s="69"/>
      <c r="H255" s="223"/>
    </row>
    <row r="256" spans="1:8" s="3" customFormat="1" ht="12.75">
      <c r="A256" s="250"/>
      <c r="B256" s="26"/>
      <c r="G256" s="69"/>
      <c r="H256" s="223"/>
    </row>
    <row r="257" spans="1:8" s="3" customFormat="1" ht="12.75">
      <c r="A257" s="250"/>
      <c r="B257" s="26"/>
      <c r="G257" s="69"/>
      <c r="H257" s="223"/>
    </row>
    <row r="258" spans="1:8" s="3" customFormat="1" ht="12.75">
      <c r="A258" s="250"/>
      <c r="B258" s="26"/>
      <c r="G258" s="69"/>
      <c r="H258" s="223"/>
    </row>
    <row r="259" spans="1:8" s="3" customFormat="1" ht="12.75">
      <c r="A259" s="250"/>
      <c r="B259" s="26"/>
      <c r="G259" s="69"/>
      <c r="H259" s="223"/>
    </row>
    <row r="260" spans="1:8" s="3" customFormat="1" ht="12.75">
      <c r="A260" s="250"/>
      <c r="B260" s="26"/>
      <c r="G260" s="69"/>
      <c r="H260" s="223"/>
    </row>
    <row r="261" spans="1:8" s="3" customFormat="1" ht="12.75">
      <c r="A261" s="250"/>
      <c r="B261" s="26"/>
      <c r="G261" s="69"/>
      <c r="H261" s="223"/>
    </row>
    <row r="262" spans="1:8" s="3" customFormat="1" ht="12.75">
      <c r="A262" s="250"/>
      <c r="B262" s="26"/>
      <c r="G262" s="69"/>
      <c r="H262" s="223"/>
    </row>
    <row r="263" spans="1:8" s="3" customFormat="1" ht="12.75">
      <c r="A263" s="250"/>
      <c r="B263" s="26"/>
      <c r="G263" s="69"/>
      <c r="H263" s="223"/>
    </row>
    <row r="264" spans="1:8" s="3" customFormat="1" ht="12.75">
      <c r="A264" s="250"/>
      <c r="B264" s="26"/>
      <c r="G264" s="69"/>
      <c r="H264" s="223"/>
    </row>
    <row r="265" spans="1:8" s="3" customFormat="1" ht="12.75">
      <c r="A265" s="250"/>
      <c r="B265" s="26"/>
      <c r="G265" s="69"/>
      <c r="H265" s="223"/>
    </row>
    <row r="266" spans="1:8" s="3" customFormat="1" ht="12.75">
      <c r="A266" s="250"/>
      <c r="B266" s="26"/>
      <c r="G266" s="69"/>
      <c r="H266" s="223"/>
    </row>
    <row r="267" spans="1:8" s="3" customFormat="1" ht="12.75">
      <c r="A267" s="250"/>
      <c r="B267" s="26"/>
      <c r="G267" s="69"/>
      <c r="H267" s="223"/>
    </row>
    <row r="268" spans="1:8" s="3" customFormat="1" ht="12.75">
      <c r="A268" s="250"/>
      <c r="B268" s="26"/>
      <c r="G268" s="69"/>
      <c r="H268" s="223"/>
    </row>
    <row r="269" spans="1:8" s="3" customFormat="1" ht="12.75">
      <c r="A269" s="250"/>
      <c r="B269" s="26"/>
      <c r="G269" s="69"/>
      <c r="H269" s="223"/>
    </row>
    <row r="270" spans="1:8" s="3" customFormat="1" ht="12.75">
      <c r="A270" s="250"/>
      <c r="B270" s="26"/>
      <c r="G270" s="69"/>
      <c r="H270" s="223"/>
    </row>
    <row r="271" spans="1:8" s="3" customFormat="1" ht="12.75">
      <c r="A271" s="250"/>
      <c r="B271" s="26"/>
      <c r="G271" s="69"/>
      <c r="H271" s="223"/>
    </row>
    <row r="272" spans="1:8" s="3" customFormat="1" ht="12.75">
      <c r="A272" s="250"/>
      <c r="B272" s="26"/>
      <c r="G272" s="69"/>
      <c r="H272" s="223"/>
    </row>
    <row r="273" spans="1:8" s="3" customFormat="1" ht="12.75">
      <c r="A273" s="250"/>
      <c r="B273" s="26"/>
      <c r="G273" s="69"/>
      <c r="H273" s="223"/>
    </row>
    <row r="274" spans="1:8" s="3" customFormat="1" ht="12.75">
      <c r="A274" s="250"/>
      <c r="B274" s="26"/>
      <c r="G274" s="69"/>
      <c r="H274" s="223"/>
    </row>
    <row r="275" spans="1:8" s="3" customFormat="1" ht="12.75">
      <c r="A275" s="250"/>
      <c r="B275" s="26"/>
      <c r="G275" s="69"/>
      <c r="H275" s="223"/>
    </row>
    <row r="276" spans="1:8" s="3" customFormat="1" ht="12.75">
      <c r="A276" s="250"/>
      <c r="B276" s="26"/>
      <c r="G276" s="69"/>
      <c r="H276" s="223"/>
    </row>
    <row r="277" spans="1:8" s="3" customFormat="1" ht="12.75">
      <c r="A277" s="250"/>
      <c r="B277" s="26"/>
      <c r="G277" s="69"/>
      <c r="H277" s="223"/>
    </row>
    <row r="278" spans="1:8" s="3" customFormat="1" ht="12.75">
      <c r="A278" s="250"/>
      <c r="B278" s="26"/>
      <c r="G278" s="69"/>
      <c r="H278" s="223"/>
    </row>
    <row r="279" spans="1:8" s="3" customFormat="1" ht="12.75">
      <c r="A279" s="250"/>
      <c r="B279" s="26"/>
      <c r="G279" s="69"/>
      <c r="H279" s="223"/>
    </row>
    <row r="280" spans="1:8" s="3" customFormat="1" ht="12.75">
      <c r="A280" s="250"/>
      <c r="B280" s="26"/>
      <c r="G280" s="69"/>
      <c r="H280" s="223"/>
    </row>
    <row r="281" spans="1:8" s="3" customFormat="1" ht="12.75">
      <c r="A281" s="250"/>
      <c r="B281" s="26"/>
      <c r="G281" s="69"/>
      <c r="H281" s="223"/>
    </row>
    <row r="282" spans="1:8" s="3" customFormat="1" ht="12.75">
      <c r="A282" s="250"/>
      <c r="B282" s="26"/>
      <c r="G282" s="69"/>
      <c r="H282" s="223"/>
    </row>
    <row r="283" spans="1:8" s="3" customFormat="1" ht="12.75">
      <c r="A283" s="250"/>
      <c r="B283" s="26"/>
      <c r="G283" s="69"/>
      <c r="H283" s="223"/>
    </row>
    <row r="284" spans="1:8" s="3" customFormat="1" ht="12.75">
      <c r="A284" s="250"/>
      <c r="B284" s="26"/>
      <c r="G284" s="69"/>
      <c r="H284" s="223"/>
    </row>
    <row r="285" spans="1:8" s="3" customFormat="1" ht="12.75">
      <c r="A285" s="250"/>
      <c r="B285" s="26"/>
      <c r="G285" s="69"/>
      <c r="H285" s="223"/>
    </row>
    <row r="286" spans="1:8" s="3" customFormat="1" ht="12.75">
      <c r="A286" s="250"/>
      <c r="B286" s="26"/>
      <c r="G286" s="69"/>
      <c r="H286" s="223"/>
    </row>
    <row r="287" spans="1:8" s="3" customFormat="1" ht="12.75">
      <c r="A287" s="250"/>
      <c r="B287" s="26"/>
      <c r="G287" s="69"/>
      <c r="H287" s="223"/>
    </row>
    <row r="288" spans="1:8" s="3" customFormat="1" ht="12.75">
      <c r="A288" s="250"/>
      <c r="B288" s="26"/>
      <c r="G288" s="69"/>
      <c r="H288" s="223"/>
    </row>
    <row r="289" spans="1:8" s="3" customFormat="1" ht="12.75">
      <c r="A289" s="250"/>
      <c r="B289" s="26"/>
      <c r="G289" s="69"/>
      <c r="H289" s="223"/>
    </row>
    <row r="290" spans="1:8" s="3" customFormat="1" ht="12.75">
      <c r="A290" s="250"/>
      <c r="B290" s="26"/>
      <c r="G290" s="69"/>
      <c r="H290" s="223"/>
    </row>
    <row r="291" spans="1:8" s="3" customFormat="1" ht="12.75">
      <c r="A291" s="250"/>
      <c r="B291" s="26"/>
      <c r="G291" s="69"/>
      <c r="H291" s="223"/>
    </row>
    <row r="292" spans="1:8" s="3" customFormat="1" ht="12.75">
      <c r="A292" s="250"/>
      <c r="B292" s="26"/>
      <c r="G292" s="69"/>
      <c r="H292" s="223"/>
    </row>
    <row r="293" spans="1:8" s="3" customFormat="1" ht="12.75">
      <c r="A293" s="250"/>
      <c r="B293" s="26"/>
      <c r="G293" s="69"/>
      <c r="H293" s="223"/>
    </row>
    <row r="294" spans="1:8" s="3" customFormat="1" ht="12.75">
      <c r="A294" s="250"/>
      <c r="B294" s="26"/>
      <c r="G294" s="69"/>
      <c r="H294" s="223"/>
    </row>
    <row r="295" spans="1:8" s="3" customFormat="1" ht="12.75">
      <c r="A295" s="250"/>
      <c r="B295" s="26"/>
      <c r="G295" s="69"/>
      <c r="H295" s="223"/>
    </row>
    <row r="296" spans="1:8" s="3" customFormat="1" ht="12.75">
      <c r="A296" s="250"/>
      <c r="B296" s="26"/>
      <c r="G296" s="69"/>
      <c r="H296" s="223"/>
    </row>
    <row r="297" spans="1:8" s="3" customFormat="1" ht="12.75">
      <c r="A297" s="250"/>
      <c r="B297" s="26"/>
      <c r="G297" s="69"/>
      <c r="H297" s="223"/>
    </row>
    <row r="298" spans="1:8" s="3" customFormat="1" ht="12.75">
      <c r="A298" s="250"/>
      <c r="B298" s="26"/>
      <c r="G298" s="69"/>
      <c r="H298" s="223"/>
    </row>
    <row r="299" spans="1:8" s="3" customFormat="1" ht="12.75">
      <c r="A299" s="250"/>
      <c r="B299" s="26"/>
      <c r="G299" s="69"/>
      <c r="H299" s="223"/>
    </row>
    <row r="300" spans="1:8" s="3" customFormat="1" ht="12.75">
      <c r="A300" s="250"/>
      <c r="B300" s="26"/>
      <c r="G300" s="69"/>
      <c r="H300" s="223"/>
    </row>
    <row r="301" spans="1:8" s="3" customFormat="1" ht="12.75">
      <c r="A301" s="250"/>
      <c r="B301" s="26"/>
      <c r="G301" s="69"/>
      <c r="H301" s="223"/>
    </row>
    <row r="302" spans="1:8" s="3" customFormat="1" ht="12.75">
      <c r="A302" s="250"/>
      <c r="B302" s="26"/>
      <c r="G302" s="69"/>
      <c r="H302" s="223"/>
    </row>
    <row r="303" spans="1:8" s="3" customFormat="1" ht="12.75">
      <c r="A303" s="250"/>
      <c r="B303" s="26"/>
      <c r="G303" s="69"/>
      <c r="H303" s="223"/>
    </row>
    <row r="304" spans="1:8" s="3" customFormat="1" ht="12.75">
      <c r="A304" s="250"/>
      <c r="B304" s="26"/>
      <c r="G304" s="69"/>
      <c r="H304" s="223"/>
    </row>
    <row r="305" spans="1:8" s="3" customFormat="1" ht="12.75">
      <c r="A305" s="250"/>
      <c r="B305" s="26"/>
      <c r="G305" s="69"/>
      <c r="H305" s="223"/>
    </row>
    <row r="306" spans="1:8" s="3" customFormat="1" ht="12.75">
      <c r="A306" s="250"/>
      <c r="B306" s="26"/>
      <c r="G306" s="69"/>
      <c r="H306" s="223"/>
    </row>
    <row r="307" spans="1:8" s="3" customFormat="1" ht="12.75">
      <c r="A307" s="250"/>
      <c r="B307" s="26"/>
      <c r="G307" s="69"/>
      <c r="H307" s="223"/>
    </row>
    <row r="308" spans="1:8" s="3" customFormat="1" ht="12.75">
      <c r="A308" s="250"/>
      <c r="B308" s="26"/>
      <c r="G308" s="69"/>
      <c r="H308" s="223"/>
    </row>
    <row r="309" spans="1:8" s="3" customFormat="1" ht="12.75">
      <c r="A309" s="250"/>
      <c r="B309" s="26"/>
      <c r="G309" s="69"/>
      <c r="H309" s="223"/>
    </row>
    <row r="310" spans="1:8" s="3" customFormat="1" ht="12.75">
      <c r="A310" s="250"/>
      <c r="B310" s="26"/>
      <c r="G310" s="69"/>
      <c r="H310" s="223"/>
    </row>
    <row r="311" spans="1:8" s="3" customFormat="1" ht="12.75">
      <c r="A311" s="250"/>
      <c r="B311" s="26"/>
      <c r="G311" s="69"/>
      <c r="H311" s="223"/>
    </row>
    <row r="312" spans="1:8" s="3" customFormat="1" ht="12.75">
      <c r="A312" s="250"/>
      <c r="B312" s="26"/>
      <c r="G312" s="69"/>
      <c r="H312" s="223"/>
    </row>
    <row r="313" spans="1:8" s="3" customFormat="1" ht="12.75">
      <c r="A313" s="250"/>
      <c r="B313" s="26"/>
      <c r="G313" s="69"/>
      <c r="H313" s="223"/>
    </row>
    <row r="314" spans="1:8" s="3" customFormat="1" ht="12.75">
      <c r="A314" s="250"/>
      <c r="B314" s="26"/>
      <c r="G314" s="69"/>
      <c r="H314" s="223"/>
    </row>
    <row r="315" spans="1:8" s="3" customFormat="1" ht="12.75">
      <c r="A315" s="250"/>
      <c r="B315" s="26"/>
      <c r="G315" s="69"/>
      <c r="H315" s="223"/>
    </row>
    <row r="316" spans="1:8" s="3" customFormat="1" ht="12.75">
      <c r="A316" s="250"/>
      <c r="B316" s="26"/>
      <c r="G316" s="69"/>
      <c r="H316" s="223"/>
    </row>
    <row r="317" spans="1:8" s="3" customFormat="1" ht="12.75">
      <c r="A317" s="250"/>
      <c r="B317" s="26"/>
      <c r="G317" s="69"/>
      <c r="H317" s="223"/>
    </row>
    <row r="318" spans="1:8" s="3" customFormat="1" ht="12.75">
      <c r="A318" s="250"/>
      <c r="B318" s="26"/>
      <c r="G318" s="69"/>
      <c r="H318" s="223"/>
    </row>
    <row r="319" spans="1:8" s="3" customFormat="1" ht="12.75">
      <c r="A319" s="250"/>
      <c r="B319" s="26"/>
      <c r="G319" s="69"/>
      <c r="H319" s="223"/>
    </row>
    <row r="320" spans="1:8" s="3" customFormat="1" ht="12.75">
      <c r="A320" s="250"/>
      <c r="B320" s="26"/>
      <c r="G320" s="69"/>
      <c r="H320" s="223"/>
    </row>
    <row r="321" spans="1:8" s="3" customFormat="1" ht="12.75">
      <c r="A321" s="250"/>
      <c r="B321" s="26"/>
      <c r="G321" s="69"/>
      <c r="H321" s="223"/>
    </row>
    <row r="322" spans="1:8" s="3" customFormat="1" ht="12.75">
      <c r="A322" s="250"/>
      <c r="B322" s="26"/>
      <c r="G322" s="69"/>
      <c r="H322" s="223"/>
    </row>
    <row r="323" spans="1:8" s="3" customFormat="1" ht="12.75">
      <c r="A323" s="250"/>
      <c r="B323" s="26"/>
      <c r="G323" s="69"/>
      <c r="H323" s="223"/>
    </row>
    <row r="324" spans="1:8" s="3" customFormat="1" ht="12.75">
      <c r="A324" s="250"/>
      <c r="B324" s="26"/>
      <c r="G324" s="69"/>
      <c r="H324" s="223"/>
    </row>
    <row r="325" spans="1:8" s="3" customFormat="1" ht="12.75">
      <c r="A325" s="250"/>
      <c r="B325" s="26"/>
      <c r="G325" s="69"/>
      <c r="H325" s="223"/>
    </row>
    <row r="326" spans="1:8" s="3" customFormat="1" ht="12.75">
      <c r="A326" s="250"/>
      <c r="B326" s="26"/>
      <c r="G326" s="69"/>
      <c r="H326" s="223"/>
    </row>
    <row r="327" spans="1:8" s="3" customFormat="1" ht="12.75">
      <c r="A327" s="250"/>
      <c r="B327" s="26"/>
      <c r="G327" s="69"/>
      <c r="H327" s="223"/>
    </row>
    <row r="328" spans="1:8" s="3" customFormat="1" ht="12.75">
      <c r="A328" s="250"/>
      <c r="B328" s="26"/>
      <c r="G328" s="69"/>
      <c r="H328" s="223"/>
    </row>
    <row r="329" spans="1:8" s="3" customFormat="1" ht="12.75">
      <c r="A329" s="250"/>
      <c r="B329" s="26"/>
      <c r="G329" s="69"/>
      <c r="H329" s="223"/>
    </row>
    <row r="330" spans="1:8" s="3" customFormat="1" ht="12.75">
      <c r="A330" s="250"/>
      <c r="B330" s="26"/>
      <c r="G330" s="69"/>
      <c r="H330" s="223"/>
    </row>
    <row r="331" spans="1:8" s="3" customFormat="1" ht="12.75">
      <c r="A331" s="250"/>
      <c r="B331" s="26"/>
      <c r="G331" s="69"/>
      <c r="H331" s="223"/>
    </row>
    <row r="332" spans="1:8" s="3" customFormat="1" ht="12.75">
      <c r="A332" s="250"/>
      <c r="B332" s="26"/>
      <c r="G332" s="69"/>
      <c r="H332" s="223"/>
    </row>
    <row r="333" spans="1:8" s="3" customFormat="1" ht="12.75">
      <c r="A333" s="250"/>
      <c r="B333" s="26"/>
      <c r="G333" s="69"/>
      <c r="H333" s="223"/>
    </row>
    <row r="334" spans="1:8" s="3" customFormat="1" ht="12.75">
      <c r="A334" s="250"/>
      <c r="B334" s="26"/>
      <c r="G334" s="69"/>
      <c r="H334" s="223"/>
    </row>
    <row r="335" spans="1:8" s="3" customFormat="1" ht="12.75">
      <c r="A335" s="250"/>
      <c r="B335" s="26"/>
      <c r="G335" s="69"/>
      <c r="H335" s="223"/>
    </row>
    <row r="336" spans="1:8" s="3" customFormat="1" ht="12.75">
      <c r="A336" s="250"/>
      <c r="B336" s="26"/>
      <c r="G336" s="69"/>
      <c r="H336" s="223"/>
    </row>
    <row r="337" spans="1:8" s="3" customFormat="1" ht="12.75">
      <c r="A337" s="250"/>
      <c r="B337" s="26"/>
      <c r="G337" s="69"/>
      <c r="H337" s="223"/>
    </row>
    <row r="338" spans="1:8" s="3" customFormat="1" ht="12.75">
      <c r="A338" s="250"/>
      <c r="B338" s="26"/>
      <c r="G338" s="69"/>
      <c r="H338" s="223"/>
    </row>
    <row r="339" spans="1:8" s="3" customFormat="1" ht="12.75">
      <c r="A339" s="250"/>
      <c r="B339" s="26"/>
      <c r="G339" s="69"/>
      <c r="H339" s="223"/>
    </row>
    <row r="340" spans="1:8" s="3" customFormat="1" ht="12.75">
      <c r="A340" s="250"/>
      <c r="B340" s="26"/>
      <c r="G340" s="69"/>
      <c r="H340" s="223"/>
    </row>
    <row r="341" spans="1:8" s="3" customFormat="1" ht="12.75">
      <c r="A341" s="250"/>
      <c r="B341" s="26"/>
      <c r="G341" s="69"/>
      <c r="H341" s="223"/>
    </row>
    <row r="342" spans="1:8" s="3" customFormat="1" ht="12.75">
      <c r="A342" s="250"/>
      <c r="B342" s="26"/>
      <c r="G342" s="69"/>
      <c r="H342" s="223"/>
    </row>
    <row r="343" spans="1:8" s="3" customFormat="1" ht="12.75">
      <c r="A343" s="250"/>
      <c r="B343" s="26"/>
      <c r="G343" s="69"/>
      <c r="H343" s="223"/>
    </row>
    <row r="344" spans="1:8" s="3" customFormat="1" ht="12.75">
      <c r="A344" s="250"/>
      <c r="B344" s="26"/>
      <c r="G344" s="69"/>
      <c r="H344" s="223"/>
    </row>
    <row r="345" spans="1:8" s="3" customFormat="1" ht="12.75">
      <c r="A345" s="250"/>
      <c r="B345" s="26"/>
      <c r="G345" s="69"/>
      <c r="H345" s="223"/>
    </row>
    <row r="346" spans="1:8" s="3" customFormat="1" ht="12.75">
      <c r="A346" s="250"/>
      <c r="B346" s="26"/>
      <c r="G346" s="69"/>
      <c r="H346" s="223"/>
    </row>
    <row r="347" spans="1:8" s="3" customFormat="1" ht="12.75">
      <c r="A347" s="250"/>
      <c r="B347" s="26"/>
      <c r="G347" s="69"/>
      <c r="H347" s="223"/>
    </row>
    <row r="348" spans="1:8" s="3" customFormat="1" ht="12.75">
      <c r="A348" s="250"/>
      <c r="B348" s="26"/>
      <c r="G348" s="69"/>
      <c r="H348" s="223"/>
    </row>
    <row r="349" spans="1:8" s="3" customFormat="1" ht="12.75">
      <c r="A349" s="250"/>
      <c r="B349" s="26"/>
      <c r="G349" s="69"/>
      <c r="H349" s="223"/>
    </row>
    <row r="350" spans="1:8" s="3" customFormat="1" ht="12.75">
      <c r="A350" s="250"/>
      <c r="B350" s="26"/>
      <c r="G350" s="69"/>
      <c r="H350" s="223"/>
    </row>
    <row r="351" spans="1:8" s="3" customFormat="1" ht="12.75">
      <c r="A351" s="250"/>
      <c r="B351" s="26"/>
      <c r="G351" s="69"/>
      <c r="H351" s="223"/>
    </row>
    <row r="352" spans="1:8" s="3" customFormat="1" ht="12.75">
      <c r="A352" s="250"/>
      <c r="B352" s="26"/>
      <c r="G352" s="69"/>
      <c r="H352" s="223"/>
    </row>
    <row r="353" spans="1:8" s="3" customFormat="1" ht="12.75">
      <c r="A353" s="250"/>
      <c r="B353" s="26"/>
      <c r="G353" s="69"/>
      <c r="H353" s="223"/>
    </row>
    <row r="354" spans="1:8" s="3" customFormat="1" ht="12.75">
      <c r="A354" s="250"/>
      <c r="B354" s="26"/>
      <c r="G354" s="69"/>
      <c r="H354" s="223"/>
    </row>
    <row r="355" spans="1:8" s="3" customFormat="1" ht="12.75">
      <c r="A355" s="250"/>
      <c r="B355" s="26"/>
      <c r="G355" s="69"/>
      <c r="H355" s="223"/>
    </row>
    <row r="356" spans="1:8" s="3" customFormat="1" ht="12.75">
      <c r="A356" s="250"/>
      <c r="B356" s="26"/>
      <c r="G356" s="69"/>
      <c r="H356" s="223"/>
    </row>
    <row r="357" spans="1:8" s="3" customFormat="1" ht="12.75">
      <c r="A357" s="250"/>
      <c r="B357" s="26"/>
      <c r="G357" s="69"/>
      <c r="H357" s="223"/>
    </row>
    <row r="358" spans="1:8" s="3" customFormat="1" ht="12.75">
      <c r="A358" s="250"/>
      <c r="B358" s="26"/>
      <c r="G358" s="69"/>
      <c r="H358" s="223"/>
    </row>
    <row r="359" spans="1:8" s="3" customFormat="1" ht="12.75">
      <c r="A359" s="250"/>
      <c r="B359" s="26"/>
      <c r="G359" s="69"/>
      <c r="H359" s="223"/>
    </row>
    <row r="360" spans="1:8" s="3" customFormat="1" ht="12.75">
      <c r="A360" s="250"/>
      <c r="B360" s="26"/>
      <c r="G360" s="69"/>
      <c r="H360" s="223"/>
    </row>
    <row r="361" spans="1:8" s="3" customFormat="1" ht="12.75">
      <c r="A361" s="250"/>
      <c r="B361" s="26"/>
      <c r="G361" s="69"/>
      <c r="H361" s="223"/>
    </row>
    <row r="362" spans="1:8" s="3" customFormat="1" ht="12.75">
      <c r="A362" s="250"/>
      <c r="B362" s="26"/>
      <c r="G362" s="69"/>
      <c r="H362" s="223"/>
    </row>
    <row r="363" spans="1:8" s="3" customFormat="1" ht="12.75">
      <c r="A363" s="250"/>
      <c r="B363" s="26"/>
      <c r="G363" s="69"/>
      <c r="H363" s="223"/>
    </row>
    <row r="364" spans="1:8" s="3" customFormat="1" ht="12.75">
      <c r="A364" s="250"/>
      <c r="B364" s="26"/>
      <c r="G364" s="69"/>
      <c r="H364" s="223"/>
    </row>
    <row r="365" spans="1:8" s="3" customFormat="1" ht="12.75">
      <c r="A365" s="250"/>
      <c r="B365" s="26"/>
      <c r="G365" s="69"/>
      <c r="H365" s="223"/>
    </row>
    <row r="366" spans="1:8" s="3" customFormat="1" ht="12.75">
      <c r="A366" s="250"/>
      <c r="B366" s="26"/>
      <c r="G366" s="69"/>
      <c r="H366" s="223"/>
    </row>
    <row r="367" spans="1:8" s="3" customFormat="1" ht="12.75">
      <c r="A367" s="250"/>
      <c r="B367" s="26"/>
      <c r="G367" s="69"/>
      <c r="H367" s="223"/>
    </row>
    <row r="368" spans="1:8" s="3" customFormat="1" ht="12.75">
      <c r="A368" s="250"/>
      <c r="B368" s="26"/>
      <c r="G368" s="69"/>
      <c r="H368" s="223"/>
    </row>
    <row r="369" spans="1:8" s="3" customFormat="1" ht="12.75">
      <c r="A369" s="250"/>
      <c r="B369" s="26"/>
      <c r="G369" s="69"/>
      <c r="H369" s="223"/>
    </row>
    <row r="370" spans="1:8" s="3" customFormat="1" ht="12.75">
      <c r="A370" s="250"/>
      <c r="B370" s="26"/>
      <c r="G370" s="69"/>
      <c r="H370" s="223"/>
    </row>
    <row r="371" spans="1:8" s="3" customFormat="1" ht="12.75">
      <c r="A371" s="250"/>
      <c r="B371" s="26"/>
      <c r="G371" s="69"/>
      <c r="H371" s="223"/>
    </row>
    <row r="372" spans="1:8" s="3" customFormat="1" ht="12.75">
      <c r="A372" s="250"/>
      <c r="B372" s="26"/>
      <c r="G372" s="69"/>
      <c r="H372" s="223"/>
    </row>
    <row r="373" spans="1:8" s="3" customFormat="1" ht="12.75">
      <c r="A373" s="250"/>
      <c r="B373" s="26"/>
      <c r="G373" s="69"/>
      <c r="H373" s="223"/>
    </row>
    <row r="374" spans="1:8" s="3" customFormat="1" ht="12.75">
      <c r="A374" s="250"/>
      <c r="B374" s="26"/>
      <c r="G374" s="69"/>
      <c r="H374" s="223"/>
    </row>
    <row r="375" spans="1:8" s="3" customFormat="1" ht="12.75">
      <c r="A375" s="250"/>
      <c r="B375" s="26"/>
      <c r="G375" s="69"/>
      <c r="H375" s="223"/>
    </row>
    <row r="376" spans="1:8" s="3" customFormat="1" ht="12.75">
      <c r="A376" s="250"/>
      <c r="B376" s="26"/>
      <c r="G376" s="69"/>
      <c r="H376" s="223"/>
    </row>
    <row r="377" spans="1:8" s="3" customFormat="1" ht="12.75">
      <c r="A377" s="250"/>
      <c r="B377" s="26"/>
      <c r="G377" s="69"/>
      <c r="H377" s="223"/>
    </row>
    <row r="378" spans="1:8" s="3" customFormat="1" ht="12.75">
      <c r="A378" s="250"/>
      <c r="B378" s="26"/>
      <c r="G378" s="69"/>
      <c r="H378" s="223"/>
    </row>
    <row r="379" spans="1:8" s="3" customFormat="1" ht="12.75">
      <c r="A379" s="250"/>
      <c r="B379" s="26"/>
      <c r="G379" s="69"/>
      <c r="H379" s="223"/>
    </row>
    <row r="380" spans="1:8" s="3" customFormat="1" ht="12.75">
      <c r="A380" s="250"/>
      <c r="B380" s="26"/>
      <c r="G380" s="69"/>
      <c r="H380" s="223"/>
    </row>
    <row r="381" spans="1:8" s="3" customFormat="1" ht="12.75">
      <c r="A381" s="250"/>
      <c r="B381" s="26"/>
      <c r="G381" s="69"/>
      <c r="H381" s="223"/>
    </row>
    <row r="382" spans="1:8" s="3" customFormat="1" ht="12.75">
      <c r="A382" s="250"/>
      <c r="B382" s="26"/>
      <c r="G382" s="69"/>
      <c r="H382" s="223"/>
    </row>
    <row r="383" spans="1:8" s="3" customFormat="1" ht="12.75">
      <c r="A383" s="250"/>
      <c r="B383" s="26"/>
      <c r="G383" s="69"/>
      <c r="H383" s="223"/>
    </row>
    <row r="384" spans="1:8" s="3" customFormat="1" ht="12.75">
      <c r="A384" s="250"/>
      <c r="B384" s="26"/>
      <c r="G384" s="69"/>
      <c r="H384" s="223"/>
    </row>
    <row r="385" spans="1:8" s="3" customFormat="1" ht="12.75">
      <c r="A385" s="250"/>
      <c r="B385" s="26"/>
      <c r="G385" s="69"/>
      <c r="H385" s="223"/>
    </row>
    <row r="386" spans="1:8" s="3" customFormat="1" ht="12.75">
      <c r="A386" s="250"/>
      <c r="B386" s="26"/>
      <c r="G386" s="69"/>
      <c r="H386" s="223"/>
    </row>
    <row r="387" spans="1:8" s="3" customFormat="1" ht="12.75">
      <c r="A387" s="250"/>
      <c r="B387" s="26"/>
      <c r="G387" s="69"/>
      <c r="H387" s="223"/>
    </row>
    <row r="388" spans="1:8" s="3" customFormat="1" ht="12.75">
      <c r="A388" s="250"/>
      <c r="B388" s="26"/>
      <c r="G388" s="69"/>
      <c r="H388" s="223"/>
    </row>
    <row r="389" spans="1:8" s="3" customFormat="1" ht="12.75">
      <c r="A389" s="250"/>
      <c r="B389" s="26"/>
      <c r="G389" s="69"/>
      <c r="H389" s="223"/>
    </row>
    <row r="390" spans="1:8" s="3" customFormat="1" ht="12.75">
      <c r="A390" s="250"/>
      <c r="B390" s="26"/>
      <c r="G390" s="69"/>
      <c r="H390" s="223"/>
    </row>
    <row r="391" spans="1:8" s="3" customFormat="1" ht="12.75">
      <c r="A391" s="250"/>
      <c r="B391" s="26"/>
      <c r="G391" s="69"/>
      <c r="H391" s="223"/>
    </row>
    <row r="392" spans="1:8" s="3" customFormat="1" ht="12.75">
      <c r="A392" s="250"/>
      <c r="B392" s="26"/>
      <c r="G392" s="69"/>
      <c r="H392" s="223"/>
    </row>
    <row r="393" spans="1:8" s="3" customFormat="1" ht="12.75">
      <c r="A393" s="250"/>
      <c r="B393" s="26"/>
      <c r="G393" s="69"/>
      <c r="H393" s="223"/>
    </row>
    <row r="394" spans="1:8" s="3" customFormat="1" ht="12.75">
      <c r="A394" s="250"/>
      <c r="B394" s="26"/>
      <c r="G394" s="69"/>
      <c r="H394" s="223"/>
    </row>
    <row r="395" spans="1:8" s="3" customFormat="1" ht="12.75">
      <c r="A395" s="250"/>
      <c r="B395" s="26"/>
      <c r="G395" s="69"/>
      <c r="H395" s="223"/>
    </row>
    <row r="396" spans="1:8" s="3" customFormat="1" ht="12.75">
      <c r="A396" s="250"/>
      <c r="B396" s="26"/>
      <c r="G396" s="69"/>
      <c r="H396" s="223"/>
    </row>
    <row r="397" spans="1:8" s="3" customFormat="1" ht="12.75">
      <c r="A397" s="250"/>
      <c r="B397" s="26"/>
      <c r="G397" s="69"/>
      <c r="H397" s="223"/>
    </row>
    <row r="398" spans="1:8" s="3" customFormat="1" ht="12.75">
      <c r="A398" s="250"/>
      <c r="B398" s="26"/>
      <c r="G398" s="69"/>
      <c r="H398" s="223"/>
    </row>
    <row r="399" spans="1:8" s="3" customFormat="1" ht="12.75">
      <c r="A399" s="250"/>
      <c r="B399" s="26"/>
      <c r="G399" s="69"/>
      <c r="H399" s="223"/>
    </row>
    <row r="400" spans="1:8" s="3" customFormat="1" ht="12.75">
      <c r="A400" s="250"/>
      <c r="B400" s="26"/>
      <c r="G400" s="69"/>
      <c r="H400" s="223"/>
    </row>
    <row r="401" spans="1:8" s="3" customFormat="1" ht="12.75">
      <c r="A401" s="250"/>
      <c r="B401" s="26"/>
      <c r="G401" s="69"/>
      <c r="H401" s="223"/>
    </row>
    <row r="402" spans="1:8" s="3" customFormat="1" ht="12.75">
      <c r="A402" s="250"/>
      <c r="B402" s="26"/>
      <c r="G402" s="69"/>
      <c r="H402" s="223"/>
    </row>
    <row r="403" spans="1:8" s="3" customFormat="1" ht="12.75">
      <c r="A403" s="250"/>
      <c r="B403" s="26"/>
      <c r="G403" s="69"/>
      <c r="H403" s="223"/>
    </row>
    <row r="404" spans="1:8" s="3" customFormat="1" ht="12.75">
      <c r="A404" s="250"/>
      <c r="B404" s="26"/>
      <c r="G404" s="69"/>
      <c r="H404" s="223"/>
    </row>
    <row r="405" spans="1:8" s="3" customFormat="1" ht="12.75">
      <c r="A405" s="250"/>
      <c r="B405" s="26"/>
      <c r="G405" s="69"/>
      <c r="H405" s="223"/>
    </row>
    <row r="406" spans="1:8" s="3" customFormat="1" ht="12.75">
      <c r="A406" s="250"/>
      <c r="B406" s="26"/>
      <c r="G406" s="69"/>
      <c r="H406" s="223"/>
    </row>
    <row r="407" spans="1:8" s="3" customFormat="1" ht="12.75">
      <c r="A407" s="250"/>
      <c r="B407" s="26"/>
      <c r="G407" s="69"/>
      <c r="H407" s="223"/>
    </row>
    <row r="408" spans="1:8" s="3" customFormat="1" ht="12.75">
      <c r="A408" s="250"/>
      <c r="B408" s="26"/>
      <c r="G408" s="69"/>
      <c r="H408" s="223"/>
    </row>
    <row r="409" spans="1:8" s="3" customFormat="1" ht="12.75">
      <c r="A409" s="250"/>
      <c r="B409" s="26"/>
      <c r="G409" s="69"/>
      <c r="H409" s="223"/>
    </row>
    <row r="410" spans="1:8" s="3" customFormat="1" ht="12.75">
      <c r="A410" s="250"/>
      <c r="B410" s="26"/>
      <c r="G410" s="69"/>
      <c r="H410" s="223"/>
    </row>
    <row r="411" spans="1:8" s="3" customFormat="1" ht="12.75">
      <c r="A411" s="250"/>
      <c r="B411" s="26"/>
      <c r="G411" s="69"/>
      <c r="H411" s="223"/>
    </row>
    <row r="412" spans="1:8" s="3" customFormat="1" ht="12.75">
      <c r="A412" s="250"/>
      <c r="B412" s="26"/>
      <c r="G412" s="69"/>
      <c r="H412" s="223"/>
    </row>
    <row r="413" spans="1:8" s="3" customFormat="1" ht="12.75">
      <c r="A413" s="250"/>
      <c r="B413" s="26"/>
      <c r="G413" s="69"/>
      <c r="H413" s="223"/>
    </row>
    <row r="414" spans="1:8" s="3" customFormat="1" ht="12.75">
      <c r="A414" s="250"/>
      <c r="B414" s="26"/>
      <c r="G414" s="69"/>
      <c r="H414" s="223"/>
    </row>
    <row r="415" spans="1:8" s="3" customFormat="1" ht="12.75">
      <c r="A415" s="250"/>
      <c r="B415" s="26"/>
      <c r="G415" s="69"/>
      <c r="H415" s="223"/>
    </row>
    <row r="416" spans="1:8" s="3" customFormat="1" ht="12.75">
      <c r="A416" s="250"/>
      <c r="B416" s="26"/>
      <c r="G416" s="69"/>
      <c r="H416" s="223"/>
    </row>
    <row r="417" spans="1:8" s="3" customFormat="1" ht="12.75">
      <c r="A417" s="250"/>
      <c r="B417" s="26"/>
      <c r="G417" s="69"/>
      <c r="H417" s="223"/>
    </row>
    <row r="418" spans="1:8" s="3" customFormat="1" ht="12.75">
      <c r="A418" s="250"/>
      <c r="B418" s="26"/>
      <c r="G418" s="69"/>
      <c r="H418" s="223"/>
    </row>
    <row r="419" spans="1:8" s="3" customFormat="1" ht="12.75">
      <c r="A419" s="250"/>
      <c r="B419" s="26"/>
      <c r="G419" s="69"/>
      <c r="H419" s="223"/>
    </row>
    <row r="420" spans="1:8" s="3" customFormat="1" ht="12.75">
      <c r="A420" s="250"/>
      <c r="B420" s="26"/>
      <c r="G420" s="69"/>
      <c r="H420" s="223"/>
    </row>
    <row r="421" spans="1:8" s="3" customFormat="1" ht="12.75">
      <c r="A421" s="250"/>
      <c r="B421" s="26"/>
      <c r="G421" s="69"/>
      <c r="H421" s="223"/>
    </row>
    <row r="422" spans="1:8" s="3" customFormat="1" ht="12.75">
      <c r="A422" s="250"/>
      <c r="B422" s="26"/>
      <c r="G422" s="69"/>
      <c r="H422" s="223"/>
    </row>
    <row r="423" spans="1:8" s="3" customFormat="1" ht="12.75">
      <c r="A423" s="250"/>
      <c r="B423" s="26"/>
      <c r="G423" s="69"/>
      <c r="H423" s="223"/>
    </row>
    <row r="424" spans="1:8" s="3" customFormat="1" ht="12.75">
      <c r="A424" s="250"/>
      <c r="B424" s="26"/>
      <c r="G424" s="69"/>
      <c r="H424" s="223"/>
    </row>
    <row r="425" spans="1:8" s="3" customFormat="1" ht="12.75">
      <c r="A425" s="250"/>
      <c r="B425" s="26"/>
      <c r="G425" s="69"/>
      <c r="H425" s="223"/>
    </row>
    <row r="426" spans="1:8" s="3" customFormat="1" ht="12.75">
      <c r="A426" s="250"/>
      <c r="B426" s="26"/>
      <c r="G426" s="69"/>
      <c r="H426" s="223"/>
    </row>
    <row r="427" spans="1:8" s="3" customFormat="1" ht="12.75">
      <c r="A427" s="250"/>
      <c r="B427" s="26"/>
      <c r="G427" s="69"/>
      <c r="H427" s="223"/>
    </row>
    <row r="428" spans="1:8" s="3" customFormat="1" ht="12.75">
      <c r="A428" s="250"/>
      <c r="B428" s="26"/>
      <c r="G428" s="69"/>
      <c r="H428" s="223"/>
    </row>
    <row r="429" spans="1:8" s="3" customFormat="1" ht="12.75">
      <c r="A429" s="250"/>
      <c r="B429" s="26"/>
      <c r="G429" s="69"/>
      <c r="H429" s="223"/>
    </row>
    <row r="430" spans="1:8" s="3" customFormat="1" ht="12.75">
      <c r="A430" s="250"/>
      <c r="B430" s="26"/>
      <c r="G430" s="69"/>
      <c r="H430" s="223"/>
    </row>
    <row r="431" spans="1:8" s="3" customFormat="1" ht="12.75">
      <c r="A431" s="250"/>
      <c r="B431" s="26"/>
      <c r="G431" s="69"/>
      <c r="H431" s="223"/>
    </row>
    <row r="432" spans="1:8" s="3" customFormat="1" ht="12.75">
      <c r="A432" s="250"/>
      <c r="B432" s="26"/>
      <c r="G432" s="69"/>
      <c r="H432" s="223"/>
    </row>
    <row r="433" spans="1:8" s="3" customFormat="1" ht="12.75">
      <c r="A433" s="250"/>
      <c r="B433" s="26"/>
      <c r="G433" s="69"/>
      <c r="H433" s="223"/>
    </row>
    <row r="434" spans="1:8" s="3" customFormat="1" ht="12.75">
      <c r="A434" s="250"/>
      <c r="B434" s="26"/>
      <c r="G434" s="69"/>
      <c r="H434" s="223"/>
    </row>
    <row r="435" spans="1:8" s="3" customFormat="1" ht="12.75">
      <c r="A435" s="250"/>
      <c r="B435" s="26"/>
      <c r="G435" s="69"/>
      <c r="H435" s="223"/>
    </row>
    <row r="436" spans="1:8" s="3" customFormat="1" ht="12.75">
      <c r="A436" s="250"/>
      <c r="B436" s="26"/>
      <c r="G436" s="69"/>
      <c r="H436" s="223"/>
    </row>
    <row r="437" spans="1:8" s="3" customFormat="1" ht="12.75">
      <c r="A437" s="250"/>
      <c r="B437" s="26"/>
      <c r="G437" s="69"/>
      <c r="H437" s="223"/>
    </row>
    <row r="438" spans="1:8" s="3" customFormat="1" ht="12.75">
      <c r="A438" s="250"/>
      <c r="B438" s="26"/>
      <c r="G438" s="69"/>
      <c r="H438" s="223"/>
    </row>
    <row r="439" spans="1:8" s="3" customFormat="1" ht="12.75">
      <c r="A439" s="250"/>
      <c r="B439" s="26"/>
      <c r="G439" s="69"/>
      <c r="H439" s="223"/>
    </row>
    <row r="440" spans="1:8" s="3" customFormat="1" ht="12.75">
      <c r="A440" s="250"/>
      <c r="B440" s="26"/>
      <c r="G440" s="69"/>
      <c r="H440" s="223"/>
    </row>
    <row r="441" spans="1:8" s="3" customFormat="1" ht="12.75">
      <c r="A441" s="250"/>
      <c r="B441" s="26"/>
      <c r="G441" s="69"/>
      <c r="H441" s="223"/>
    </row>
  </sheetData>
  <sheetProtection/>
  <mergeCells count="5">
    <mergeCell ref="A202:C202"/>
    <mergeCell ref="A3:C3"/>
    <mergeCell ref="A4:C4"/>
    <mergeCell ref="A1:H1"/>
    <mergeCell ref="A2:H2"/>
  </mergeCells>
  <printOptions horizontalCentered="1"/>
  <pageMargins left="0.2362204724409449" right="0.2362204724409449" top="0.6299212598425197" bottom="0.71" header="0.5118110236220472" footer="0.4"/>
  <pageSetup firstPageNumber="413" useFirstPageNumber="1" horizontalDpi="300" verticalDpi="3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6"/>
  <sheetViews>
    <sheetView zoomScalePageLayoutView="0" workbookViewId="0" topLeftCell="A46">
      <selection activeCell="B20" sqref="B20"/>
    </sheetView>
  </sheetViews>
  <sheetFormatPr defaultColWidth="11.421875" defaultRowHeight="12.75"/>
  <cols>
    <col min="1" max="1" width="4.7109375" style="258" customWidth="1"/>
    <col min="2" max="2" width="5.140625" style="63" customWidth="1"/>
    <col min="3" max="3" width="46.57421875" style="9" customWidth="1"/>
    <col min="4" max="4" width="12.28125" style="0" customWidth="1"/>
    <col min="5" max="5" width="13.57421875" style="0" customWidth="1"/>
    <col min="6" max="6" width="12.28125" style="191" customWidth="1"/>
    <col min="7" max="7" width="8.140625" style="227" customWidth="1"/>
    <col min="8" max="8" width="8.140625" style="226" customWidth="1"/>
  </cols>
  <sheetData>
    <row r="1" spans="1:8" s="3" customFormat="1" ht="36.75" customHeight="1">
      <c r="A1" s="347" t="s">
        <v>95</v>
      </c>
      <c r="B1" s="348"/>
      <c r="C1" s="348"/>
      <c r="D1" s="348"/>
      <c r="E1" s="348"/>
      <c r="F1" s="348"/>
      <c r="G1" s="348"/>
      <c r="H1" s="349"/>
    </row>
    <row r="2" spans="1:8" s="3" customFormat="1" ht="27.75" customHeight="1">
      <c r="A2" s="341" t="s">
        <v>250</v>
      </c>
      <c r="B2" s="342"/>
      <c r="C2" s="342"/>
      <c r="D2" s="208" t="s">
        <v>251</v>
      </c>
      <c r="E2" s="209" t="s">
        <v>252</v>
      </c>
      <c r="F2" s="209" t="s">
        <v>253</v>
      </c>
      <c r="G2" s="214" t="s">
        <v>254</v>
      </c>
      <c r="H2" s="214" t="s">
        <v>254</v>
      </c>
    </row>
    <row r="3" spans="1:8" s="3" customFormat="1" ht="12.75" customHeight="1">
      <c r="A3" s="343">
        <v>1</v>
      </c>
      <c r="B3" s="343"/>
      <c r="C3" s="343"/>
      <c r="D3" s="211">
        <v>2</v>
      </c>
      <c r="E3" s="211">
        <v>3</v>
      </c>
      <c r="F3" s="211">
        <v>4</v>
      </c>
      <c r="G3" s="215" t="s">
        <v>255</v>
      </c>
      <c r="H3" s="215" t="s">
        <v>256</v>
      </c>
    </row>
    <row r="4" spans="1:12" s="3" customFormat="1" ht="21" customHeight="1">
      <c r="A4" s="257">
        <v>3</v>
      </c>
      <c r="B4" s="70"/>
      <c r="C4" s="259" t="s">
        <v>45</v>
      </c>
      <c r="D4" s="1">
        <v>915778361</v>
      </c>
      <c r="E4" s="1">
        <f>E5+E14+E45+E51+E57+E61</f>
        <v>1054717000</v>
      </c>
      <c r="F4" s="1">
        <f>F5+F14+F45+F51+F57+F61</f>
        <v>959728281.3499999</v>
      </c>
      <c r="G4" s="228">
        <f>F4/D4*100</f>
        <v>104.7991874695541</v>
      </c>
      <c r="H4" s="67">
        <f>F4/E4*100</f>
        <v>90.99391413526092</v>
      </c>
      <c r="J4" s="164"/>
      <c r="K4" s="4"/>
      <c r="L4" s="4"/>
    </row>
    <row r="5" spans="1:8" s="3" customFormat="1" ht="13.5" customHeight="1">
      <c r="A5" s="258">
        <v>31</v>
      </c>
      <c r="B5" s="55"/>
      <c r="C5" s="65" t="s">
        <v>46</v>
      </c>
      <c r="D5" s="1">
        <f>D6+D9+D11</f>
        <v>22792953</v>
      </c>
      <c r="E5" s="1">
        <f>E6+E9+E11</f>
        <v>28370000</v>
      </c>
      <c r="F5" s="1">
        <f>F6+F9+F11</f>
        <v>27475673.28</v>
      </c>
      <c r="G5" s="228">
        <f aca="true" t="shared" si="0" ref="G5:G68">F5/D5*100</f>
        <v>120.54459674444115</v>
      </c>
      <c r="H5" s="67">
        <f aca="true" t="shared" si="1" ref="H5:H69">F5/E5*100</f>
        <v>96.84763228762779</v>
      </c>
    </row>
    <row r="6" spans="1:8" s="3" customFormat="1" ht="12.75">
      <c r="A6" s="258">
        <v>311</v>
      </c>
      <c r="B6" s="55"/>
      <c r="C6" s="65" t="s">
        <v>155</v>
      </c>
      <c r="D6" s="123">
        <f>SUM(D7:D8)</f>
        <v>18286802</v>
      </c>
      <c r="E6" s="123">
        <f>SUM(E7:E8)</f>
        <v>22720000</v>
      </c>
      <c r="F6" s="123">
        <f>SUM(F7:F8)</f>
        <v>22315214.28</v>
      </c>
      <c r="G6" s="229">
        <f t="shared" si="0"/>
        <v>122.0290692708326</v>
      </c>
      <c r="H6" s="67">
        <f t="shared" si="1"/>
        <v>98.2183727112676</v>
      </c>
    </row>
    <row r="7" spans="1:8" s="100" customFormat="1" ht="12.75">
      <c r="A7" s="107"/>
      <c r="B7" s="151">
        <v>3111</v>
      </c>
      <c r="C7" s="105" t="s">
        <v>47</v>
      </c>
      <c r="D7" s="111">
        <v>18082713</v>
      </c>
      <c r="E7" s="199">
        <v>22700000</v>
      </c>
      <c r="F7" s="111">
        <v>22304959.52</v>
      </c>
      <c r="G7" s="180">
        <f t="shared" si="0"/>
        <v>123.34962967116716</v>
      </c>
      <c r="H7" s="201">
        <f t="shared" si="1"/>
        <v>98.25973356828193</v>
      </c>
    </row>
    <row r="8" spans="1:8" s="100" customFormat="1" ht="12.75">
      <c r="A8" s="107"/>
      <c r="B8" s="151">
        <v>3113</v>
      </c>
      <c r="C8" s="105" t="s">
        <v>48</v>
      </c>
      <c r="D8" s="111">
        <v>204089</v>
      </c>
      <c r="E8" s="199">
        <v>20000</v>
      </c>
      <c r="F8" s="111">
        <v>10254.76</v>
      </c>
      <c r="G8" s="180">
        <f t="shared" si="0"/>
        <v>5.024651010098536</v>
      </c>
      <c r="H8" s="201">
        <f t="shared" si="1"/>
        <v>51.2738</v>
      </c>
    </row>
    <row r="9" spans="1:8" s="3" customFormat="1" ht="12.75">
      <c r="A9" s="258">
        <v>312</v>
      </c>
      <c r="B9" s="53"/>
      <c r="C9" s="64" t="s">
        <v>49</v>
      </c>
      <c r="D9" s="123">
        <f>D10</f>
        <v>1172319</v>
      </c>
      <c r="E9" s="123">
        <f>E10</f>
        <v>1800000</v>
      </c>
      <c r="F9" s="123">
        <f>F10</f>
        <v>1582845.51</v>
      </c>
      <c r="G9" s="229">
        <f t="shared" si="0"/>
        <v>135.01832777597224</v>
      </c>
      <c r="H9" s="67">
        <f t="shared" si="1"/>
        <v>87.93586166666667</v>
      </c>
    </row>
    <row r="10" spans="1:8" s="100" customFormat="1" ht="12.75">
      <c r="A10" s="107"/>
      <c r="B10" s="151">
        <v>3121</v>
      </c>
      <c r="C10" s="105" t="s">
        <v>49</v>
      </c>
      <c r="D10" s="111">
        <v>1172319</v>
      </c>
      <c r="E10" s="199">
        <v>1800000</v>
      </c>
      <c r="F10" s="111">
        <v>1582845.51</v>
      </c>
      <c r="G10" s="180">
        <f t="shared" si="0"/>
        <v>135.01832777597224</v>
      </c>
      <c r="H10" s="201">
        <f t="shared" si="1"/>
        <v>87.93586166666667</v>
      </c>
    </row>
    <row r="11" spans="1:11" s="3" customFormat="1" ht="12.75">
      <c r="A11" s="258">
        <v>313</v>
      </c>
      <c r="B11" s="53"/>
      <c r="C11" s="64" t="s">
        <v>50</v>
      </c>
      <c r="D11" s="123">
        <f>D12+D13</f>
        <v>3333832</v>
      </c>
      <c r="E11" s="123">
        <f>E12+E13</f>
        <v>3850000</v>
      </c>
      <c r="F11" s="123">
        <f>F12+F13</f>
        <v>3577613.49</v>
      </c>
      <c r="G11" s="229">
        <f t="shared" si="0"/>
        <v>107.31235077232446</v>
      </c>
      <c r="H11" s="67">
        <f t="shared" si="1"/>
        <v>92.92502571428572</v>
      </c>
      <c r="K11" s="164"/>
    </row>
    <row r="12" spans="1:11" s="100" customFormat="1" ht="12.75">
      <c r="A12" s="107"/>
      <c r="B12" s="151">
        <v>3132</v>
      </c>
      <c r="C12" s="105" t="s">
        <v>156</v>
      </c>
      <c r="D12" s="111">
        <v>2972331</v>
      </c>
      <c r="E12" s="199">
        <v>3300000</v>
      </c>
      <c r="F12" s="111">
        <v>3174841.18</v>
      </c>
      <c r="G12" s="180">
        <f t="shared" si="0"/>
        <v>106.81317726726935</v>
      </c>
      <c r="H12" s="201">
        <f t="shared" si="1"/>
        <v>96.20730848484848</v>
      </c>
      <c r="I12" s="202"/>
      <c r="K12" s="164"/>
    </row>
    <row r="13" spans="1:11" s="100" customFormat="1" ht="12.75">
      <c r="A13" s="107"/>
      <c r="B13" s="151">
        <v>3133</v>
      </c>
      <c r="C13" s="105" t="s">
        <v>157</v>
      </c>
      <c r="D13" s="111">
        <v>361501</v>
      </c>
      <c r="E13" s="199">
        <v>550000</v>
      </c>
      <c r="F13" s="111">
        <v>402772.31</v>
      </c>
      <c r="G13" s="180">
        <f t="shared" si="0"/>
        <v>111.41665168284459</v>
      </c>
      <c r="H13" s="201">
        <f t="shared" si="1"/>
        <v>73.23132909090909</v>
      </c>
      <c r="I13" s="202"/>
      <c r="K13" s="164"/>
    </row>
    <row r="14" spans="1:8" s="3" customFormat="1" ht="13.5" customHeight="1">
      <c r="A14" s="258">
        <v>32</v>
      </c>
      <c r="B14" s="53"/>
      <c r="C14" s="260" t="s">
        <v>4</v>
      </c>
      <c r="D14" s="123">
        <f>D15+D20+D26+D36+D38</f>
        <v>763907579</v>
      </c>
      <c r="E14" s="123">
        <f>E15+E20+E26+E36+E38</f>
        <v>826460000</v>
      </c>
      <c r="F14" s="123">
        <f>F15+F20+F26+F36+F38</f>
        <v>798761631.4599999</v>
      </c>
      <c r="G14" s="229">
        <f t="shared" si="0"/>
        <v>104.56260068863644</v>
      </c>
      <c r="H14" s="67">
        <f t="shared" si="1"/>
        <v>96.64855304067952</v>
      </c>
    </row>
    <row r="15" spans="1:8" s="3" customFormat="1" ht="12.75">
      <c r="A15" s="258">
        <v>321</v>
      </c>
      <c r="B15" s="53"/>
      <c r="C15" s="260" t="s">
        <v>8</v>
      </c>
      <c r="D15" s="123">
        <f>D16+D17+D18+D19</f>
        <v>1715085</v>
      </c>
      <c r="E15" s="123">
        <f>E16+E17+E18+E19</f>
        <v>2570000</v>
      </c>
      <c r="F15" s="123">
        <f>F16+F17+F18+F19</f>
        <v>2194769.4</v>
      </c>
      <c r="G15" s="229">
        <f t="shared" si="0"/>
        <v>127.96854966371929</v>
      </c>
      <c r="H15" s="67">
        <f t="shared" si="1"/>
        <v>85.39958754863814</v>
      </c>
    </row>
    <row r="16" spans="1:8" s="100" customFormat="1" ht="12.75">
      <c r="A16" s="107"/>
      <c r="B16" s="151">
        <v>3211</v>
      </c>
      <c r="C16" s="261" t="s">
        <v>51</v>
      </c>
      <c r="D16" s="111">
        <v>768587</v>
      </c>
      <c r="E16" s="199">
        <v>800000</v>
      </c>
      <c r="F16" s="111">
        <v>657425.32</v>
      </c>
      <c r="G16" s="180">
        <f t="shared" si="0"/>
        <v>85.53687741270669</v>
      </c>
      <c r="H16" s="201">
        <f t="shared" si="1"/>
        <v>82.17816499999999</v>
      </c>
    </row>
    <row r="17" spans="1:8" s="100" customFormat="1" ht="13.5" customHeight="1">
      <c r="A17" s="107"/>
      <c r="B17" s="151">
        <v>3212</v>
      </c>
      <c r="C17" s="261" t="s">
        <v>52</v>
      </c>
      <c r="D17" s="111">
        <v>617584</v>
      </c>
      <c r="E17" s="199">
        <v>950000</v>
      </c>
      <c r="F17" s="111">
        <v>955780.49</v>
      </c>
      <c r="G17" s="180">
        <f t="shared" si="0"/>
        <v>154.76121304956087</v>
      </c>
      <c r="H17" s="201">
        <f t="shared" si="1"/>
        <v>100.60847263157895</v>
      </c>
    </row>
    <row r="18" spans="1:8" s="100" customFormat="1" ht="12.75">
      <c r="A18" s="107"/>
      <c r="B18" s="176" t="s">
        <v>6</v>
      </c>
      <c r="C18" s="261" t="s">
        <v>7</v>
      </c>
      <c r="D18" s="111">
        <v>322984</v>
      </c>
      <c r="E18" s="199">
        <v>770000</v>
      </c>
      <c r="F18" s="111">
        <v>580563.59</v>
      </c>
      <c r="G18" s="180">
        <f t="shared" si="0"/>
        <v>179.74995355807098</v>
      </c>
      <c r="H18" s="201">
        <f t="shared" si="1"/>
        <v>75.39786883116882</v>
      </c>
    </row>
    <row r="19" spans="1:8" s="100" customFormat="1" ht="12.75">
      <c r="A19" s="107"/>
      <c r="B19" s="176">
        <v>3214</v>
      </c>
      <c r="C19" s="261" t="s">
        <v>158</v>
      </c>
      <c r="D19" s="111">
        <v>5930</v>
      </c>
      <c r="E19" s="199">
        <v>50000</v>
      </c>
      <c r="F19" s="111">
        <v>1000</v>
      </c>
      <c r="G19" s="180">
        <f t="shared" si="0"/>
        <v>16.863406408094438</v>
      </c>
      <c r="H19" s="201">
        <f t="shared" si="1"/>
        <v>2</v>
      </c>
    </row>
    <row r="20" spans="1:8" s="3" customFormat="1" ht="12.75">
      <c r="A20" s="258">
        <v>322</v>
      </c>
      <c r="B20" s="57"/>
      <c r="C20" s="47" t="s">
        <v>53</v>
      </c>
      <c r="D20" s="123">
        <f>SUM(D21:D25)</f>
        <v>1551526</v>
      </c>
      <c r="E20" s="123">
        <f>SUM(E21:E25)</f>
        <v>2750000</v>
      </c>
      <c r="F20" s="123">
        <f>SUM(F21:F25)</f>
        <v>1693102.7300000002</v>
      </c>
      <c r="G20" s="229">
        <f t="shared" si="0"/>
        <v>109.12499887207821</v>
      </c>
      <c r="H20" s="67">
        <f t="shared" si="1"/>
        <v>61.567372000000006</v>
      </c>
    </row>
    <row r="21" spans="1:8" s="100" customFormat="1" ht="12.75">
      <c r="A21" s="107"/>
      <c r="B21" s="176">
        <v>3221</v>
      </c>
      <c r="C21" s="105" t="s">
        <v>54</v>
      </c>
      <c r="D21" s="111">
        <v>622463</v>
      </c>
      <c r="E21" s="199">
        <v>1200000</v>
      </c>
      <c r="F21" s="111">
        <v>728707.75</v>
      </c>
      <c r="G21" s="180">
        <f t="shared" si="0"/>
        <v>117.06844422881359</v>
      </c>
      <c r="H21" s="201">
        <f t="shared" si="1"/>
        <v>60.72564583333333</v>
      </c>
    </row>
    <row r="22" spans="1:8" s="100" customFormat="1" ht="12.75">
      <c r="A22" s="107"/>
      <c r="B22" s="176">
        <v>3223</v>
      </c>
      <c r="C22" s="105" t="s">
        <v>55</v>
      </c>
      <c r="D22" s="111">
        <v>810959</v>
      </c>
      <c r="E22" s="199">
        <v>1100000</v>
      </c>
      <c r="F22" s="111">
        <v>844591.98</v>
      </c>
      <c r="G22" s="180">
        <f t="shared" si="0"/>
        <v>104.14730954339244</v>
      </c>
      <c r="H22" s="201">
        <f t="shared" si="1"/>
        <v>76.78108909090909</v>
      </c>
    </row>
    <row r="23" spans="1:8" s="100" customFormat="1" ht="12.75">
      <c r="A23" s="107"/>
      <c r="B23" s="176">
        <v>3224</v>
      </c>
      <c r="C23" s="262" t="s">
        <v>9</v>
      </c>
      <c r="D23" s="111">
        <v>69391</v>
      </c>
      <c r="E23" s="199">
        <v>200000</v>
      </c>
      <c r="F23" s="111">
        <v>20833.58</v>
      </c>
      <c r="G23" s="180">
        <f t="shared" si="0"/>
        <v>30.02346125578245</v>
      </c>
      <c r="H23" s="201">
        <f t="shared" si="1"/>
        <v>10.41679</v>
      </c>
    </row>
    <row r="24" spans="1:8" s="100" customFormat="1" ht="12.75">
      <c r="A24" s="107"/>
      <c r="B24" s="176" t="s">
        <v>10</v>
      </c>
      <c r="C24" s="262" t="s">
        <v>11</v>
      </c>
      <c r="D24" s="111">
        <v>28773</v>
      </c>
      <c r="E24" s="199">
        <v>150000</v>
      </c>
      <c r="F24" s="111">
        <v>69389.58</v>
      </c>
      <c r="G24" s="180">
        <f t="shared" si="0"/>
        <v>241.1621311646335</v>
      </c>
      <c r="H24" s="201">
        <f t="shared" si="1"/>
        <v>46.25972</v>
      </c>
    </row>
    <row r="25" spans="1:8" s="100" customFormat="1" ht="12.75">
      <c r="A25" s="107"/>
      <c r="B25" s="176">
        <v>3227</v>
      </c>
      <c r="C25" s="105" t="s">
        <v>159</v>
      </c>
      <c r="D25" s="111">
        <v>19940</v>
      </c>
      <c r="E25" s="199">
        <v>100000</v>
      </c>
      <c r="F25" s="111">
        <v>29579.84</v>
      </c>
      <c r="G25" s="180">
        <f t="shared" si="0"/>
        <v>148.3442326980943</v>
      </c>
      <c r="H25" s="201">
        <f t="shared" si="1"/>
        <v>29.57984</v>
      </c>
    </row>
    <row r="26" spans="1:8" s="3" customFormat="1" ht="12.75">
      <c r="A26" s="258">
        <v>323</v>
      </c>
      <c r="B26" s="58"/>
      <c r="C26" s="47" t="s">
        <v>12</v>
      </c>
      <c r="D26" s="123">
        <v>12347878</v>
      </c>
      <c r="E26" s="123">
        <f>SUM(E27:E35)</f>
        <v>38365000</v>
      </c>
      <c r="F26" s="123">
        <f>SUM(F27:F35)</f>
        <v>18038352.54</v>
      </c>
      <c r="G26" s="229">
        <f t="shared" si="0"/>
        <v>146.0846352709348</v>
      </c>
      <c r="H26" s="67">
        <f t="shared" si="1"/>
        <v>47.0177311090838</v>
      </c>
    </row>
    <row r="27" spans="1:8" s="100" customFormat="1" ht="12.75">
      <c r="A27" s="107"/>
      <c r="B27" s="151">
        <v>3231</v>
      </c>
      <c r="C27" s="105" t="s">
        <v>56</v>
      </c>
      <c r="D27" s="111">
        <v>1302090</v>
      </c>
      <c r="E27" s="199">
        <v>1600000</v>
      </c>
      <c r="F27" s="111">
        <v>1300587.59</v>
      </c>
      <c r="G27" s="180">
        <f t="shared" si="0"/>
        <v>99.88461550276864</v>
      </c>
      <c r="H27" s="201">
        <f t="shared" si="1"/>
        <v>81.286724375</v>
      </c>
    </row>
    <row r="28" spans="1:8" s="100" customFormat="1" ht="12.75">
      <c r="A28" s="107"/>
      <c r="B28" s="151">
        <v>3232</v>
      </c>
      <c r="C28" s="262" t="s">
        <v>13</v>
      </c>
      <c r="D28" s="111">
        <v>1822732</v>
      </c>
      <c r="E28" s="199">
        <v>1100000</v>
      </c>
      <c r="F28" s="111">
        <v>644471.07</v>
      </c>
      <c r="G28" s="180">
        <f t="shared" si="0"/>
        <v>35.357423362293524</v>
      </c>
      <c r="H28" s="201">
        <f t="shared" si="1"/>
        <v>58.58827909090909</v>
      </c>
    </row>
    <row r="29" spans="1:8" s="100" customFormat="1" ht="12.75">
      <c r="A29" s="107"/>
      <c r="B29" s="151">
        <v>3233</v>
      </c>
      <c r="C29" s="261" t="s">
        <v>57</v>
      </c>
      <c r="D29" s="111">
        <v>2857341</v>
      </c>
      <c r="E29" s="199">
        <v>7823000</v>
      </c>
      <c r="F29" s="111">
        <v>1754748.1</v>
      </c>
      <c r="G29" s="180">
        <f t="shared" si="0"/>
        <v>61.41192458303018</v>
      </c>
      <c r="H29" s="201">
        <f t="shared" si="1"/>
        <v>22.43062891473859</v>
      </c>
    </row>
    <row r="30" spans="1:8" s="100" customFormat="1" ht="12.75">
      <c r="A30" s="107"/>
      <c r="B30" s="151">
        <v>3234</v>
      </c>
      <c r="C30" s="261" t="s">
        <v>58</v>
      </c>
      <c r="D30" s="111">
        <v>1247095</v>
      </c>
      <c r="E30" s="199">
        <v>1700000</v>
      </c>
      <c r="F30" s="111">
        <v>1554576</v>
      </c>
      <c r="G30" s="180">
        <f t="shared" si="0"/>
        <v>124.65578003279623</v>
      </c>
      <c r="H30" s="201">
        <f t="shared" si="1"/>
        <v>91.44564705882352</v>
      </c>
    </row>
    <row r="31" spans="1:8" s="100" customFormat="1" ht="12.75">
      <c r="A31" s="107"/>
      <c r="B31" s="151">
        <v>3235</v>
      </c>
      <c r="C31" s="261" t="s">
        <v>59</v>
      </c>
      <c r="D31" s="111">
        <v>608600</v>
      </c>
      <c r="E31" s="199">
        <v>1630000</v>
      </c>
      <c r="F31" s="111">
        <v>1186455.37</v>
      </c>
      <c r="G31" s="180">
        <f t="shared" si="0"/>
        <v>194.9483026618469</v>
      </c>
      <c r="H31" s="201">
        <f t="shared" si="1"/>
        <v>72.78867300613497</v>
      </c>
    </row>
    <row r="32" spans="1:8" s="100" customFormat="1" ht="12.75">
      <c r="A32" s="107"/>
      <c r="B32" s="151">
        <v>3236</v>
      </c>
      <c r="C32" s="261" t="s">
        <v>60</v>
      </c>
      <c r="D32" s="111">
        <v>1152141</v>
      </c>
      <c r="E32" s="199">
        <v>1300000</v>
      </c>
      <c r="F32" s="111">
        <v>474637.75</v>
      </c>
      <c r="G32" s="180">
        <f t="shared" si="0"/>
        <v>41.19615133911561</v>
      </c>
      <c r="H32" s="201">
        <f t="shared" si="1"/>
        <v>36.51059615384615</v>
      </c>
    </row>
    <row r="33" spans="1:8" s="100" customFormat="1" ht="12.75">
      <c r="A33" s="107"/>
      <c r="B33" s="151">
        <v>3237</v>
      </c>
      <c r="C33" s="262" t="s">
        <v>14</v>
      </c>
      <c r="D33" s="111">
        <v>1954330</v>
      </c>
      <c r="E33" s="199">
        <v>21597000</v>
      </c>
      <c r="F33" s="111">
        <v>10062415.74</v>
      </c>
      <c r="G33" s="180">
        <f t="shared" si="0"/>
        <v>514.8780267406221</v>
      </c>
      <c r="H33" s="201">
        <f t="shared" si="1"/>
        <v>46.5917291290457</v>
      </c>
    </row>
    <row r="34" spans="1:8" s="100" customFormat="1" ht="12.75">
      <c r="A34" s="107"/>
      <c r="B34" s="151">
        <v>3238</v>
      </c>
      <c r="C34" s="262" t="s">
        <v>15</v>
      </c>
      <c r="D34" s="111">
        <v>529436</v>
      </c>
      <c r="E34" s="199">
        <v>1100000</v>
      </c>
      <c r="F34" s="111">
        <v>552039.15</v>
      </c>
      <c r="G34" s="180">
        <f t="shared" si="0"/>
        <v>104.26928845035096</v>
      </c>
      <c r="H34" s="201">
        <f t="shared" si="1"/>
        <v>50.18537727272727</v>
      </c>
    </row>
    <row r="35" spans="1:8" s="100" customFormat="1" ht="13.5" customHeight="1">
      <c r="A35" s="107"/>
      <c r="B35" s="151">
        <v>3239</v>
      </c>
      <c r="C35" s="262" t="s">
        <v>61</v>
      </c>
      <c r="D35" s="111">
        <v>874111</v>
      </c>
      <c r="E35" s="199">
        <v>515000</v>
      </c>
      <c r="F35" s="111">
        <v>508421.77</v>
      </c>
      <c r="G35" s="180">
        <f t="shared" si="0"/>
        <v>58.16444021411469</v>
      </c>
      <c r="H35" s="201">
        <f t="shared" si="1"/>
        <v>98.72267378640777</v>
      </c>
    </row>
    <row r="36" spans="1:8" s="3" customFormat="1" ht="13.5" customHeight="1">
      <c r="A36" s="258">
        <v>324</v>
      </c>
      <c r="B36" s="59"/>
      <c r="C36" s="65" t="s">
        <v>160</v>
      </c>
      <c r="D36" s="123">
        <f>D37</f>
        <v>1870</v>
      </c>
      <c r="E36" s="123">
        <f>E37</f>
        <v>50000</v>
      </c>
      <c r="F36" s="123">
        <f>F37</f>
        <v>0</v>
      </c>
      <c r="G36" s="163">
        <f t="shared" si="0"/>
        <v>0</v>
      </c>
      <c r="H36" s="67">
        <f t="shared" si="1"/>
        <v>0</v>
      </c>
    </row>
    <row r="37" spans="1:8" s="100" customFormat="1" ht="13.5" customHeight="1">
      <c r="A37" s="107"/>
      <c r="B37" s="151">
        <v>3241</v>
      </c>
      <c r="C37" s="105" t="s">
        <v>160</v>
      </c>
      <c r="D37" s="111">
        <v>1870</v>
      </c>
      <c r="E37" s="199">
        <v>50000</v>
      </c>
      <c r="F37" s="111">
        <v>0</v>
      </c>
      <c r="G37" s="180">
        <f t="shared" si="0"/>
        <v>0</v>
      </c>
      <c r="H37" s="148"/>
    </row>
    <row r="38" spans="1:8" s="3" customFormat="1" ht="13.5" customHeight="1">
      <c r="A38" s="258">
        <v>329</v>
      </c>
      <c r="B38" s="59"/>
      <c r="C38" s="65" t="s">
        <v>62</v>
      </c>
      <c r="D38" s="123">
        <v>748291220</v>
      </c>
      <c r="E38" s="123">
        <f>SUM(E39:E44)</f>
        <v>782725000</v>
      </c>
      <c r="F38" s="123">
        <f>SUM(F39:F44)</f>
        <v>776835406.79</v>
      </c>
      <c r="G38" s="229">
        <f t="shared" si="0"/>
        <v>103.81458261530851</v>
      </c>
      <c r="H38" s="67">
        <f t="shared" si="1"/>
        <v>99.24755268964195</v>
      </c>
    </row>
    <row r="39" spans="1:8" s="100" customFormat="1" ht="25.5">
      <c r="A39" s="107"/>
      <c r="B39" s="151">
        <v>3291</v>
      </c>
      <c r="C39" s="105" t="s">
        <v>63</v>
      </c>
      <c r="D39" s="111">
        <v>229787</v>
      </c>
      <c r="E39" s="199">
        <v>250000</v>
      </c>
      <c r="F39" s="111">
        <v>177567.47</v>
      </c>
      <c r="G39" s="180">
        <f t="shared" si="0"/>
        <v>77.27481102064085</v>
      </c>
      <c r="H39" s="201">
        <f t="shared" si="1"/>
        <v>71.026988</v>
      </c>
    </row>
    <row r="40" spans="1:8" s="100" customFormat="1" ht="13.5" customHeight="1">
      <c r="A40" s="107"/>
      <c r="B40" s="151">
        <v>3292</v>
      </c>
      <c r="C40" s="105" t="s">
        <v>237</v>
      </c>
      <c r="D40" s="111">
        <v>139930</v>
      </c>
      <c r="E40" s="199">
        <v>300000</v>
      </c>
      <c r="F40" s="111">
        <v>187734.53</v>
      </c>
      <c r="G40" s="180">
        <f t="shared" si="0"/>
        <v>134.16317444436504</v>
      </c>
      <c r="H40" s="201">
        <f t="shared" si="1"/>
        <v>62.578176666666664</v>
      </c>
    </row>
    <row r="41" spans="1:8" s="100" customFormat="1" ht="13.5" customHeight="1">
      <c r="A41" s="107"/>
      <c r="B41" s="151">
        <v>3293</v>
      </c>
      <c r="C41" s="105" t="s">
        <v>65</v>
      </c>
      <c r="D41" s="111">
        <v>28619</v>
      </c>
      <c r="E41" s="199">
        <v>80000</v>
      </c>
      <c r="F41" s="111">
        <v>64889.63</v>
      </c>
      <c r="G41" s="180">
        <f t="shared" si="0"/>
        <v>226.73618924490722</v>
      </c>
      <c r="H41" s="201">
        <f t="shared" si="1"/>
        <v>81.1120375</v>
      </c>
    </row>
    <row r="42" spans="1:8" s="100" customFormat="1" ht="13.5" customHeight="1">
      <c r="A42" s="107"/>
      <c r="B42" s="151">
        <v>3294</v>
      </c>
      <c r="C42" s="105" t="s">
        <v>66</v>
      </c>
      <c r="D42" s="111">
        <v>14196</v>
      </c>
      <c r="E42" s="199">
        <v>50000</v>
      </c>
      <c r="F42" s="111">
        <v>8180.7</v>
      </c>
      <c r="G42" s="180">
        <f t="shared" si="0"/>
        <v>57.62679628064243</v>
      </c>
      <c r="H42" s="201">
        <f t="shared" si="1"/>
        <v>16.3614</v>
      </c>
    </row>
    <row r="43" spans="1:8" s="100" customFormat="1" ht="13.5" customHeight="1">
      <c r="A43" s="107"/>
      <c r="B43" s="151">
        <v>3295</v>
      </c>
      <c r="C43" s="105" t="s">
        <v>161</v>
      </c>
      <c r="D43" s="111">
        <v>2665</v>
      </c>
      <c r="E43" s="199">
        <v>121000</v>
      </c>
      <c r="F43" s="111">
        <v>43541.98</v>
      </c>
      <c r="G43" s="180">
        <f t="shared" si="0"/>
        <v>1633.8454033771106</v>
      </c>
      <c r="H43" s="201">
        <f t="shared" si="1"/>
        <v>35.985107438016534</v>
      </c>
    </row>
    <row r="44" spans="1:8" s="100" customFormat="1" ht="13.5" customHeight="1">
      <c r="A44" s="107"/>
      <c r="B44" s="151">
        <v>3299</v>
      </c>
      <c r="C44" s="105" t="s">
        <v>62</v>
      </c>
      <c r="D44" s="111">
        <v>747876022</v>
      </c>
      <c r="E44" s="199">
        <v>781924000</v>
      </c>
      <c r="F44" s="111">
        <v>776353492.48</v>
      </c>
      <c r="G44" s="180">
        <f t="shared" si="0"/>
        <v>103.80777958408727</v>
      </c>
      <c r="H44" s="201">
        <f t="shared" si="1"/>
        <v>99.2875896480988</v>
      </c>
    </row>
    <row r="45" spans="1:8" s="3" customFormat="1" ht="13.5" customHeight="1">
      <c r="A45" s="258">
        <v>34</v>
      </c>
      <c r="B45" s="58"/>
      <c r="C45" s="260" t="s">
        <v>16</v>
      </c>
      <c r="D45" s="123">
        <f>D46</f>
        <v>211871</v>
      </c>
      <c r="E45" s="123">
        <f>E46</f>
        <v>5362000</v>
      </c>
      <c r="F45" s="123">
        <f>F46</f>
        <v>4612645.9799999995</v>
      </c>
      <c r="G45" s="229">
        <f t="shared" si="0"/>
        <v>2177.1011511721754</v>
      </c>
      <c r="H45" s="67">
        <f t="shared" si="1"/>
        <v>86.02472920552032</v>
      </c>
    </row>
    <row r="46" spans="1:8" s="3" customFormat="1" ht="13.5" customHeight="1">
      <c r="A46" s="258">
        <v>343</v>
      </c>
      <c r="B46" s="59"/>
      <c r="C46" s="65" t="s">
        <v>73</v>
      </c>
      <c r="D46" s="123">
        <f>SUM(D47:D50)</f>
        <v>211871</v>
      </c>
      <c r="E46" s="123">
        <f>SUM(E47:E50)</f>
        <v>5362000</v>
      </c>
      <c r="F46" s="123">
        <f>SUM(F47:F50)</f>
        <v>4612645.9799999995</v>
      </c>
      <c r="G46" s="229">
        <f t="shared" si="0"/>
        <v>2177.1011511721754</v>
      </c>
      <c r="H46" s="67">
        <f t="shared" si="1"/>
        <v>86.02472920552032</v>
      </c>
    </row>
    <row r="47" spans="1:8" s="100" customFormat="1" ht="13.5" customHeight="1">
      <c r="A47" s="107"/>
      <c r="B47" s="150">
        <v>3431</v>
      </c>
      <c r="C47" s="105" t="s">
        <v>74</v>
      </c>
      <c r="D47" s="111">
        <v>72493</v>
      </c>
      <c r="E47" s="199">
        <v>170000</v>
      </c>
      <c r="F47" s="111">
        <v>95977.52</v>
      </c>
      <c r="G47" s="180">
        <f t="shared" si="0"/>
        <v>132.39556922737367</v>
      </c>
      <c r="H47" s="201">
        <f t="shared" si="1"/>
        <v>56.45736470588235</v>
      </c>
    </row>
    <row r="48" spans="1:8" s="100" customFormat="1" ht="25.5">
      <c r="A48" s="107"/>
      <c r="B48" s="150">
        <v>3432</v>
      </c>
      <c r="C48" s="105" t="s">
        <v>180</v>
      </c>
      <c r="D48" s="111"/>
      <c r="E48" s="199">
        <v>1000</v>
      </c>
      <c r="F48" s="111">
        <v>26.07</v>
      </c>
      <c r="G48" s="180"/>
      <c r="H48" s="201">
        <f t="shared" si="1"/>
        <v>2.6069999999999998</v>
      </c>
    </row>
    <row r="49" spans="1:8" s="100" customFormat="1" ht="13.5" customHeight="1">
      <c r="A49" s="107"/>
      <c r="B49" s="150">
        <v>3433</v>
      </c>
      <c r="C49" s="105" t="s">
        <v>100</v>
      </c>
      <c r="D49" s="111">
        <v>139378</v>
      </c>
      <c r="E49" s="199">
        <v>5190000</v>
      </c>
      <c r="F49" s="111">
        <v>4516642.39</v>
      </c>
      <c r="G49" s="180">
        <f t="shared" si="0"/>
        <v>3240.570527629898</v>
      </c>
      <c r="H49" s="201">
        <f t="shared" si="1"/>
        <v>87.02586493256261</v>
      </c>
    </row>
    <row r="50" spans="1:8" s="100" customFormat="1" ht="13.5" customHeight="1" hidden="1">
      <c r="A50" s="107"/>
      <c r="B50" s="150">
        <v>3434</v>
      </c>
      <c r="C50" s="105" t="s">
        <v>73</v>
      </c>
      <c r="D50" s="111">
        <v>0</v>
      </c>
      <c r="E50" s="199">
        <v>1000</v>
      </c>
      <c r="F50" s="111">
        <v>0</v>
      </c>
      <c r="G50" s="180" t="e">
        <f t="shared" si="0"/>
        <v>#DIV/0!</v>
      </c>
      <c r="H50" s="148">
        <f t="shared" si="1"/>
        <v>0</v>
      </c>
    </row>
    <row r="51" spans="1:8" s="3" customFormat="1" ht="13.5" customHeight="1">
      <c r="A51" s="258">
        <v>35</v>
      </c>
      <c r="B51" s="58"/>
      <c r="C51" s="260" t="s">
        <v>17</v>
      </c>
      <c r="D51" s="123">
        <f>D52+D54</f>
        <v>7153461</v>
      </c>
      <c r="E51" s="123">
        <f>E52+E54</f>
        <v>7119000</v>
      </c>
      <c r="F51" s="123">
        <f>F52+F54</f>
        <v>982850.89</v>
      </c>
      <c r="G51" s="229">
        <f t="shared" si="0"/>
        <v>13.7395155995119</v>
      </c>
      <c r="H51" s="67">
        <f t="shared" si="1"/>
        <v>13.806024582104229</v>
      </c>
    </row>
    <row r="52" spans="1:8" s="3" customFormat="1" ht="13.5" customHeight="1">
      <c r="A52" s="258">
        <v>351</v>
      </c>
      <c r="B52" s="58"/>
      <c r="C52" s="260" t="s">
        <v>0</v>
      </c>
      <c r="D52" s="123"/>
      <c r="E52" s="123">
        <f>E53</f>
        <v>190000</v>
      </c>
      <c r="F52" s="123">
        <f>F53</f>
        <v>145348.66</v>
      </c>
      <c r="G52" s="229"/>
      <c r="H52" s="67">
        <f t="shared" si="1"/>
        <v>76.4992947368421</v>
      </c>
    </row>
    <row r="53" spans="1:8" s="100" customFormat="1" ht="13.5" customHeight="1">
      <c r="A53" s="107"/>
      <c r="B53" s="176" t="s">
        <v>18</v>
      </c>
      <c r="C53" s="261" t="s">
        <v>0</v>
      </c>
      <c r="D53" s="111"/>
      <c r="E53" s="199">
        <v>190000</v>
      </c>
      <c r="F53" s="111">
        <v>145348.66</v>
      </c>
      <c r="G53" s="180"/>
      <c r="H53" s="201">
        <f t="shared" si="1"/>
        <v>76.4992947368421</v>
      </c>
    </row>
    <row r="54" spans="1:8" s="3" customFormat="1" ht="28.5" customHeight="1">
      <c r="A54" s="258">
        <v>352</v>
      </c>
      <c r="B54" s="58"/>
      <c r="C54" s="47" t="s">
        <v>181</v>
      </c>
      <c r="D54" s="123">
        <f>D55+D56</f>
        <v>7153461</v>
      </c>
      <c r="E54" s="123">
        <f>E55+E56</f>
        <v>6929000</v>
      </c>
      <c r="F54" s="123">
        <f>F55+F56</f>
        <v>837502.23</v>
      </c>
      <c r="G54" s="229">
        <f t="shared" si="0"/>
        <v>11.707650744164258</v>
      </c>
      <c r="H54" s="67">
        <f t="shared" si="1"/>
        <v>12.086913407418097</v>
      </c>
    </row>
    <row r="55" spans="1:8" s="100" customFormat="1" ht="13.5" customHeight="1">
      <c r="A55" s="107"/>
      <c r="B55" s="151">
        <v>3522</v>
      </c>
      <c r="C55" s="261" t="s">
        <v>2</v>
      </c>
      <c r="D55" s="111">
        <v>7083461</v>
      </c>
      <c r="E55" s="199">
        <v>6185000</v>
      </c>
      <c r="F55" s="111">
        <v>837502.23</v>
      </c>
      <c r="G55" s="180">
        <f t="shared" si="0"/>
        <v>11.823347795660906</v>
      </c>
      <c r="H55" s="201">
        <f t="shared" si="1"/>
        <v>13.540860630557802</v>
      </c>
    </row>
    <row r="56" spans="1:8" s="100" customFormat="1" ht="13.5" customHeight="1">
      <c r="A56" s="107"/>
      <c r="B56" s="151">
        <v>3523</v>
      </c>
      <c r="C56" s="261" t="s">
        <v>162</v>
      </c>
      <c r="D56" s="111">
        <v>70000</v>
      </c>
      <c r="E56" s="199">
        <v>744000</v>
      </c>
      <c r="F56" s="111">
        <v>0</v>
      </c>
      <c r="G56" s="180">
        <f t="shared" si="0"/>
        <v>0</v>
      </c>
      <c r="H56" s="148"/>
    </row>
    <row r="57" spans="1:8" s="3" customFormat="1" ht="13.5" customHeight="1">
      <c r="A57" s="258">
        <v>36</v>
      </c>
      <c r="B57" s="60"/>
      <c r="C57" s="13" t="s">
        <v>67</v>
      </c>
      <c r="D57" s="123">
        <f>D58</f>
        <v>98046290</v>
      </c>
      <c r="E57" s="123">
        <f>E58</f>
        <v>159827000</v>
      </c>
      <c r="F57" s="123">
        <f>F58</f>
        <v>111341441.19</v>
      </c>
      <c r="G57" s="229">
        <f t="shared" si="0"/>
        <v>113.56007574585433</v>
      </c>
      <c r="H57" s="67">
        <f t="shared" si="1"/>
        <v>69.66372464602351</v>
      </c>
    </row>
    <row r="58" spans="1:8" s="3" customFormat="1" ht="13.5" customHeight="1">
      <c r="A58" s="258">
        <v>363</v>
      </c>
      <c r="B58" s="60"/>
      <c r="C58" s="64" t="s">
        <v>163</v>
      </c>
      <c r="D58" s="123">
        <f>D59+D60</f>
        <v>98046290</v>
      </c>
      <c r="E58" s="123">
        <f>E59+E60</f>
        <v>159827000</v>
      </c>
      <c r="F58" s="123">
        <f>F59+F60</f>
        <v>111341441.19</v>
      </c>
      <c r="G58" s="229">
        <f t="shared" si="0"/>
        <v>113.56007574585433</v>
      </c>
      <c r="H58" s="67">
        <f t="shared" si="1"/>
        <v>69.66372464602351</v>
      </c>
    </row>
    <row r="59" spans="1:8" s="3" customFormat="1" ht="13.5" customHeight="1">
      <c r="A59" s="258"/>
      <c r="B59" s="176">
        <v>3631</v>
      </c>
      <c r="C59" s="263" t="s">
        <v>247</v>
      </c>
      <c r="D59" s="111"/>
      <c r="E59" s="199">
        <v>0</v>
      </c>
      <c r="F59" s="111">
        <v>46488.12</v>
      </c>
      <c r="G59" s="180"/>
      <c r="H59" s="203" t="s">
        <v>182</v>
      </c>
    </row>
    <row r="60" spans="1:8" s="100" customFormat="1" ht="13.5" customHeight="1">
      <c r="A60" s="107"/>
      <c r="B60" s="176" t="s">
        <v>19</v>
      </c>
      <c r="C60" s="262" t="s">
        <v>164</v>
      </c>
      <c r="D60" s="111">
        <v>98046290</v>
      </c>
      <c r="E60" s="199">
        <v>159827000</v>
      </c>
      <c r="F60" s="111">
        <v>111294953.07</v>
      </c>
      <c r="G60" s="180">
        <f t="shared" si="0"/>
        <v>113.51266128478701</v>
      </c>
      <c r="H60" s="201">
        <f t="shared" si="1"/>
        <v>69.63463812121856</v>
      </c>
    </row>
    <row r="61" spans="1:8" s="3" customFormat="1" ht="13.5" customHeight="1">
      <c r="A61" s="258">
        <v>38</v>
      </c>
      <c r="B61" s="58"/>
      <c r="C61" s="264" t="s">
        <v>68</v>
      </c>
      <c r="D61" s="123">
        <v>23666209</v>
      </c>
      <c r="E61" s="123">
        <f>E62+E64+E67+E69</f>
        <v>27579000</v>
      </c>
      <c r="F61" s="123">
        <f>F62+F64+F67+F69</f>
        <v>16554038.55</v>
      </c>
      <c r="G61" s="229">
        <f t="shared" si="0"/>
        <v>69.94799441684978</v>
      </c>
      <c r="H61" s="67">
        <f t="shared" si="1"/>
        <v>60.02407103230719</v>
      </c>
    </row>
    <row r="62" spans="1:8" s="3" customFormat="1" ht="13.5" customHeight="1">
      <c r="A62" s="258">
        <v>381</v>
      </c>
      <c r="B62" s="58"/>
      <c r="C62" s="264" t="s">
        <v>44</v>
      </c>
      <c r="D62" s="123">
        <f>D63</f>
        <v>23369552</v>
      </c>
      <c r="E62" s="123">
        <f>E63</f>
        <v>27331000</v>
      </c>
      <c r="F62" s="123">
        <f>F63</f>
        <v>16429446.55</v>
      </c>
      <c r="G62" s="229">
        <f t="shared" si="0"/>
        <v>70.30278778985578</v>
      </c>
      <c r="H62" s="67">
        <f t="shared" si="1"/>
        <v>60.112862866342255</v>
      </c>
    </row>
    <row r="63" spans="1:8" s="100" customFormat="1" ht="13.5" customHeight="1">
      <c r="A63" s="107"/>
      <c r="B63" s="151">
        <v>3811</v>
      </c>
      <c r="C63" s="261" t="s">
        <v>20</v>
      </c>
      <c r="D63" s="111">
        <v>23369552</v>
      </c>
      <c r="E63" s="199">
        <v>27331000</v>
      </c>
      <c r="F63" s="111">
        <v>16429446.55</v>
      </c>
      <c r="G63" s="180">
        <f t="shared" si="0"/>
        <v>70.30278778985578</v>
      </c>
      <c r="H63" s="201">
        <f t="shared" si="1"/>
        <v>60.112862866342255</v>
      </c>
    </row>
    <row r="64" spans="1:8" s="3" customFormat="1" ht="13.5" customHeight="1">
      <c r="A64" s="258">
        <v>382</v>
      </c>
      <c r="B64" s="56"/>
      <c r="C64" s="264" t="s">
        <v>104</v>
      </c>
      <c r="D64" s="123">
        <f>D65+D66</f>
        <v>296658</v>
      </c>
      <c r="E64" s="123">
        <f>E65+E66</f>
        <v>185000</v>
      </c>
      <c r="F64" s="123">
        <f>F65+F66</f>
        <v>61592</v>
      </c>
      <c r="G64" s="229">
        <f t="shared" si="0"/>
        <v>20.761954843624643</v>
      </c>
      <c r="H64" s="67">
        <f t="shared" si="1"/>
        <v>33.292972972972976</v>
      </c>
    </row>
    <row r="65" spans="1:8" s="100" customFormat="1" ht="13.5" customHeight="1">
      <c r="A65" s="107"/>
      <c r="B65" s="151">
        <v>3821</v>
      </c>
      <c r="C65" s="261" t="s">
        <v>150</v>
      </c>
      <c r="D65" s="111">
        <v>32480</v>
      </c>
      <c r="E65" s="111"/>
      <c r="F65" s="111"/>
      <c r="G65" s="180">
        <f t="shared" si="0"/>
        <v>0</v>
      </c>
      <c r="H65" s="179"/>
    </row>
    <row r="66" spans="1:8" s="100" customFormat="1" ht="13.5" customHeight="1">
      <c r="A66" s="107"/>
      <c r="B66" s="151">
        <v>3822</v>
      </c>
      <c r="C66" s="261" t="s">
        <v>103</v>
      </c>
      <c r="D66" s="111">
        <v>264178</v>
      </c>
      <c r="E66" s="199">
        <v>185000</v>
      </c>
      <c r="F66" s="111">
        <v>61592</v>
      </c>
      <c r="G66" s="180">
        <f t="shared" si="0"/>
        <v>23.31458334910553</v>
      </c>
      <c r="H66" s="201">
        <f t="shared" si="1"/>
        <v>33.292972972972976</v>
      </c>
    </row>
    <row r="67" spans="1:8" s="3" customFormat="1" ht="13.5" customHeight="1" hidden="1">
      <c r="A67" s="258">
        <v>386</v>
      </c>
      <c r="B67" s="56"/>
      <c r="C67" s="264" t="s">
        <v>165</v>
      </c>
      <c r="D67" s="123">
        <f>D68</f>
        <v>0</v>
      </c>
      <c r="E67" s="123">
        <f>E68</f>
        <v>0</v>
      </c>
      <c r="F67" s="123">
        <f>F68</f>
        <v>0</v>
      </c>
      <c r="G67" s="229" t="e">
        <f t="shared" si="0"/>
        <v>#DIV/0!</v>
      </c>
      <c r="H67" s="148" t="e">
        <f t="shared" si="1"/>
        <v>#DIV/0!</v>
      </c>
    </row>
    <row r="68" spans="1:8" s="90" customFormat="1" ht="25.5" customHeight="1" hidden="1">
      <c r="A68" s="107"/>
      <c r="B68" s="117">
        <v>3861</v>
      </c>
      <c r="C68" s="118" t="s">
        <v>171</v>
      </c>
      <c r="D68" s="91">
        <v>0</v>
      </c>
      <c r="E68" s="91">
        <v>0</v>
      </c>
      <c r="F68" s="91">
        <v>0</v>
      </c>
      <c r="G68" s="231" t="e">
        <f t="shared" si="0"/>
        <v>#DIV/0!</v>
      </c>
      <c r="H68" s="148" t="e">
        <f t="shared" si="1"/>
        <v>#DIV/0!</v>
      </c>
    </row>
    <row r="69" spans="1:8" s="99" customFormat="1" ht="14.25" customHeight="1">
      <c r="A69" s="107">
        <v>383</v>
      </c>
      <c r="B69" s="186"/>
      <c r="C69" s="187" t="s">
        <v>240</v>
      </c>
      <c r="D69" s="88"/>
      <c r="E69" s="88">
        <f>E70</f>
        <v>63000</v>
      </c>
      <c r="F69" s="88">
        <f>F70</f>
        <v>63000</v>
      </c>
      <c r="G69" s="163"/>
      <c r="H69" s="67">
        <f t="shared" si="1"/>
        <v>100</v>
      </c>
    </row>
    <row r="70" spans="1:8" s="90" customFormat="1" ht="17.25" customHeight="1">
      <c r="A70" s="107"/>
      <c r="B70" s="117">
        <v>3831</v>
      </c>
      <c r="C70" s="118" t="s">
        <v>241</v>
      </c>
      <c r="D70" s="91"/>
      <c r="E70" s="256">
        <v>63000</v>
      </c>
      <c r="F70" s="91">
        <v>63000</v>
      </c>
      <c r="G70" s="231"/>
      <c r="H70" s="148"/>
    </row>
    <row r="71" spans="1:8" s="90" customFormat="1" ht="12.75" customHeight="1">
      <c r="A71" s="107"/>
      <c r="B71" s="119"/>
      <c r="C71" s="265"/>
      <c r="D71" s="91"/>
      <c r="E71" s="91"/>
      <c r="F71" s="91"/>
      <c r="G71" s="231"/>
      <c r="H71" s="67"/>
    </row>
    <row r="72" spans="1:8" s="3" customFormat="1" ht="16.5" customHeight="1">
      <c r="A72" s="257">
        <v>4</v>
      </c>
      <c r="B72" s="70"/>
      <c r="C72" s="259" t="s">
        <v>69</v>
      </c>
      <c r="D72" s="123">
        <v>62343942</v>
      </c>
      <c r="E72" s="123">
        <f>E73</f>
        <v>128725000</v>
      </c>
      <c r="F72" s="123">
        <f>F73</f>
        <v>20364946.33</v>
      </c>
      <c r="G72" s="229">
        <f aca="true" t="shared" si="2" ref="G72:G88">F72/D72*100</f>
        <v>32.66547747333654</v>
      </c>
      <c r="H72" s="67">
        <f aca="true" t="shared" si="3" ref="H72:H87">F72/E72*100</f>
        <v>15.820505985628275</v>
      </c>
    </row>
    <row r="73" spans="1:8" s="3" customFormat="1" ht="12.75">
      <c r="A73" s="258">
        <v>42</v>
      </c>
      <c r="B73" s="58"/>
      <c r="C73" s="47" t="s">
        <v>21</v>
      </c>
      <c r="D73" s="123">
        <v>62343942</v>
      </c>
      <c r="E73" s="1">
        <f>E74+E77+E83+E85+E87+E89</f>
        <v>128725000</v>
      </c>
      <c r="F73" s="1">
        <f>F74+F77+F83+F85+F87+F89</f>
        <v>20364946.33</v>
      </c>
      <c r="G73" s="228">
        <f t="shared" si="2"/>
        <v>32.66547747333654</v>
      </c>
      <c r="H73" s="67">
        <f t="shared" si="3"/>
        <v>15.820505985628275</v>
      </c>
    </row>
    <row r="74" spans="1:8" s="3" customFormat="1" ht="13.5" customHeight="1">
      <c r="A74" s="258">
        <v>421</v>
      </c>
      <c r="B74" s="61"/>
      <c r="C74" s="260" t="s">
        <v>106</v>
      </c>
      <c r="D74" s="1"/>
      <c r="E74" s="1">
        <f>SUM(E75:E76)</f>
        <v>99139000</v>
      </c>
      <c r="F74" s="1">
        <f>SUM(F75:F76)</f>
        <v>20103649.88</v>
      </c>
      <c r="G74" s="228"/>
      <c r="H74" s="67">
        <f t="shared" si="3"/>
        <v>20.278245574395545</v>
      </c>
    </row>
    <row r="75" spans="1:8" s="90" customFormat="1" ht="12.75" hidden="1">
      <c r="A75" s="107"/>
      <c r="B75" s="117">
        <v>4212</v>
      </c>
      <c r="C75" s="266" t="s">
        <v>107</v>
      </c>
      <c r="D75" s="91">
        <v>0</v>
      </c>
      <c r="E75" s="91">
        <v>0</v>
      </c>
      <c r="F75" s="91">
        <v>0</v>
      </c>
      <c r="G75" s="231"/>
      <c r="H75" s="67" t="e">
        <f t="shared" si="3"/>
        <v>#DIV/0!</v>
      </c>
    </row>
    <row r="76" spans="1:8" s="100" customFormat="1" ht="12.75">
      <c r="A76" s="107"/>
      <c r="B76" s="151">
        <v>4214</v>
      </c>
      <c r="C76" s="105" t="s">
        <v>212</v>
      </c>
      <c r="D76" s="111"/>
      <c r="E76" s="199">
        <v>99139000</v>
      </c>
      <c r="F76" s="111">
        <v>20103649.88</v>
      </c>
      <c r="G76" s="180"/>
      <c r="H76" s="201">
        <f t="shared" si="3"/>
        <v>20.278245574395545</v>
      </c>
    </row>
    <row r="77" spans="1:9" s="3" customFormat="1" ht="12.75">
      <c r="A77" s="258">
        <v>422</v>
      </c>
      <c r="B77" s="58"/>
      <c r="C77" s="260" t="s">
        <v>26</v>
      </c>
      <c r="D77" s="1">
        <v>900187</v>
      </c>
      <c r="E77" s="1">
        <f>SUM(E78:E82)</f>
        <v>28316000</v>
      </c>
      <c r="F77" s="1">
        <f>SUM(F78:F82)</f>
        <v>200657.49</v>
      </c>
      <c r="G77" s="228">
        <f t="shared" si="2"/>
        <v>22.290645165948852</v>
      </c>
      <c r="H77" s="67">
        <f t="shared" si="3"/>
        <v>0.708636424636248</v>
      </c>
      <c r="I77" s="86"/>
    </row>
    <row r="78" spans="1:8" s="100" customFormat="1" ht="12.75">
      <c r="A78" s="107"/>
      <c r="B78" s="177" t="s">
        <v>22</v>
      </c>
      <c r="C78" s="267" t="s">
        <v>23</v>
      </c>
      <c r="D78" s="111">
        <v>755369</v>
      </c>
      <c r="E78" s="199">
        <v>1500000</v>
      </c>
      <c r="F78" s="111">
        <v>169952.5</v>
      </c>
      <c r="G78" s="180">
        <f t="shared" si="2"/>
        <v>22.499268569401178</v>
      </c>
      <c r="H78" s="201">
        <f t="shared" si="3"/>
        <v>11.330166666666667</v>
      </c>
    </row>
    <row r="79" spans="1:8" s="100" customFormat="1" ht="12.75">
      <c r="A79" s="107"/>
      <c r="B79" s="176" t="s">
        <v>24</v>
      </c>
      <c r="C79" s="262" t="s">
        <v>25</v>
      </c>
      <c r="D79" s="111">
        <v>99530</v>
      </c>
      <c r="E79" s="199">
        <v>350000</v>
      </c>
      <c r="F79" s="111">
        <v>11129.99</v>
      </c>
      <c r="G79" s="180">
        <f t="shared" si="2"/>
        <v>11.182547975484779</v>
      </c>
      <c r="H79" s="201">
        <f t="shared" si="3"/>
        <v>3.1799971428571423</v>
      </c>
    </row>
    <row r="80" spans="1:8" s="100" customFormat="1" ht="12.75">
      <c r="A80" s="107"/>
      <c r="B80" s="176">
        <v>4223</v>
      </c>
      <c r="C80" s="105" t="s">
        <v>193</v>
      </c>
      <c r="D80" s="111">
        <v>35609</v>
      </c>
      <c r="E80" s="199">
        <v>20000</v>
      </c>
      <c r="F80" s="111">
        <v>18087.5</v>
      </c>
      <c r="G80" s="180">
        <f t="shared" si="2"/>
        <v>50.79474290207532</v>
      </c>
      <c r="H80" s="201">
        <f t="shared" si="3"/>
        <v>90.4375</v>
      </c>
    </row>
    <row r="81" spans="1:8" s="100" customFormat="1" ht="12.75">
      <c r="A81" s="107"/>
      <c r="B81" s="176">
        <v>4225</v>
      </c>
      <c r="C81" s="105" t="s">
        <v>194</v>
      </c>
      <c r="D81" s="111">
        <v>6273</v>
      </c>
      <c r="E81" s="199">
        <v>26418000</v>
      </c>
      <c r="F81" s="111"/>
      <c r="G81" s="180">
        <f t="shared" si="2"/>
        <v>0</v>
      </c>
      <c r="H81" s="201">
        <f t="shared" si="3"/>
        <v>0</v>
      </c>
    </row>
    <row r="82" spans="1:8" s="100" customFormat="1" ht="12.75">
      <c r="A82" s="107"/>
      <c r="B82" s="176">
        <v>4227</v>
      </c>
      <c r="C82" s="105" t="s">
        <v>195</v>
      </c>
      <c r="D82" s="111">
        <v>3407</v>
      </c>
      <c r="E82" s="199">
        <v>28000</v>
      </c>
      <c r="F82" s="111">
        <v>1487.5</v>
      </c>
      <c r="G82" s="180">
        <f t="shared" si="2"/>
        <v>43.66011153507485</v>
      </c>
      <c r="H82" s="201">
        <f t="shared" si="3"/>
        <v>5.3125</v>
      </c>
    </row>
    <row r="83" spans="1:9" s="3" customFormat="1" ht="12.75">
      <c r="A83" s="258">
        <v>423</v>
      </c>
      <c r="B83" s="58"/>
      <c r="C83" s="260" t="s">
        <v>27</v>
      </c>
      <c r="D83" s="123"/>
      <c r="E83" s="123">
        <f>E84</f>
        <v>70000</v>
      </c>
      <c r="F83" s="123">
        <f>F84</f>
        <v>60638.96</v>
      </c>
      <c r="G83" s="229"/>
      <c r="H83" s="67">
        <f t="shared" si="3"/>
        <v>86.62708571428571</v>
      </c>
      <c r="I83" s="86"/>
    </row>
    <row r="84" spans="1:8" s="100" customFormat="1" ht="12.75">
      <c r="A84" s="107"/>
      <c r="B84" s="176" t="s">
        <v>29</v>
      </c>
      <c r="C84" s="262" t="s">
        <v>28</v>
      </c>
      <c r="D84" s="111"/>
      <c r="E84" s="199">
        <v>70000</v>
      </c>
      <c r="F84" s="111">
        <v>60638.96</v>
      </c>
      <c r="G84" s="180"/>
      <c r="H84" s="201">
        <f t="shared" si="3"/>
        <v>86.62708571428571</v>
      </c>
    </row>
    <row r="85" spans="1:9" s="3" customFormat="1" ht="12.75" hidden="1">
      <c r="A85" s="258">
        <v>424</v>
      </c>
      <c r="B85" s="62"/>
      <c r="C85" s="65" t="s">
        <v>89</v>
      </c>
      <c r="D85" s="123">
        <v>0</v>
      </c>
      <c r="E85" s="123">
        <v>0</v>
      </c>
      <c r="F85" s="123">
        <v>0</v>
      </c>
      <c r="G85" s="229" t="e">
        <f t="shared" si="2"/>
        <v>#DIV/0!</v>
      </c>
      <c r="H85" s="67" t="e">
        <f t="shared" si="3"/>
        <v>#DIV/0!</v>
      </c>
      <c r="I85" s="86"/>
    </row>
    <row r="86" spans="1:9" s="3" customFormat="1" ht="12.75" hidden="1">
      <c r="A86" s="258"/>
      <c r="B86" s="62">
        <v>4242</v>
      </c>
      <c r="C86" s="268" t="s">
        <v>90</v>
      </c>
      <c r="D86" s="91">
        <v>0</v>
      </c>
      <c r="E86" s="91">
        <v>0</v>
      </c>
      <c r="F86" s="91">
        <v>0</v>
      </c>
      <c r="G86" s="231" t="e">
        <f t="shared" si="2"/>
        <v>#DIV/0!</v>
      </c>
      <c r="H86" s="67" t="e">
        <f t="shared" si="3"/>
        <v>#DIV/0!</v>
      </c>
      <c r="I86" s="86"/>
    </row>
    <row r="87" spans="1:9" s="3" customFormat="1" ht="12.75">
      <c r="A87" s="258">
        <v>426</v>
      </c>
      <c r="B87" s="60"/>
      <c r="C87" s="153" t="s">
        <v>30</v>
      </c>
      <c r="D87" s="123">
        <f>D88</f>
        <v>285922</v>
      </c>
      <c r="E87" s="123">
        <f>E88</f>
        <v>1200000</v>
      </c>
      <c r="F87" s="123">
        <f>F88</f>
        <v>0</v>
      </c>
      <c r="G87" s="229">
        <f t="shared" si="2"/>
        <v>0</v>
      </c>
      <c r="H87" s="67">
        <f t="shared" si="3"/>
        <v>0</v>
      </c>
      <c r="I87" s="86"/>
    </row>
    <row r="88" spans="1:8" s="100" customFormat="1" ht="12.75">
      <c r="A88" s="107"/>
      <c r="B88" s="176" t="s">
        <v>70</v>
      </c>
      <c r="C88" s="261" t="s">
        <v>1</v>
      </c>
      <c r="D88" s="111">
        <v>285922</v>
      </c>
      <c r="E88" s="199">
        <v>1200000</v>
      </c>
      <c r="F88" s="111"/>
      <c r="G88" s="180">
        <f t="shared" si="2"/>
        <v>0</v>
      </c>
      <c r="H88" s="148"/>
    </row>
    <row r="89" spans="1:8" s="99" customFormat="1" ht="11.25" customHeight="1">
      <c r="A89" s="107">
        <v>428</v>
      </c>
      <c r="B89" s="134"/>
      <c r="C89" s="113" t="s">
        <v>196</v>
      </c>
      <c r="D89" s="88">
        <f>+D90</f>
        <v>61157832</v>
      </c>
      <c r="E89" s="88"/>
      <c r="F89" s="88"/>
      <c r="G89" s="230"/>
      <c r="H89" s="178"/>
    </row>
    <row r="90" spans="1:8" s="100" customFormat="1" ht="12.75">
      <c r="A90" s="107"/>
      <c r="B90" s="176">
        <v>4281</v>
      </c>
      <c r="C90" s="166" t="s">
        <v>196</v>
      </c>
      <c r="D90" s="111">
        <v>61157832</v>
      </c>
      <c r="F90" s="111"/>
      <c r="G90" s="230"/>
      <c r="H90" s="179"/>
    </row>
    <row r="91" spans="1:8" s="3" customFormat="1" ht="12.75">
      <c r="A91" s="258"/>
      <c r="B91" s="52"/>
      <c r="C91" s="10"/>
      <c r="F91" s="4"/>
      <c r="G91" s="223"/>
      <c r="H91" s="69"/>
    </row>
    <row r="92" spans="1:8" s="3" customFormat="1" ht="12.75">
      <c r="A92" s="258"/>
      <c r="B92" s="52"/>
      <c r="C92" s="10"/>
      <c r="F92" s="4"/>
      <c r="G92" s="223"/>
      <c r="H92" s="69"/>
    </row>
    <row r="93" spans="1:8" s="3" customFormat="1" ht="12.75">
      <c r="A93" s="258"/>
      <c r="B93" s="52"/>
      <c r="C93" s="10"/>
      <c r="F93" s="4"/>
      <c r="G93" s="223"/>
      <c r="H93" s="69"/>
    </row>
    <row r="94" spans="1:8" s="3" customFormat="1" ht="12.75">
      <c r="A94" s="258"/>
      <c r="B94" s="52"/>
      <c r="C94" s="10"/>
      <c r="F94" s="4"/>
      <c r="G94" s="223"/>
      <c r="H94" s="69"/>
    </row>
    <row r="95" spans="1:8" s="3" customFormat="1" ht="12.75">
      <c r="A95" s="258"/>
      <c r="B95" s="52"/>
      <c r="C95" s="10"/>
      <c r="F95" s="4"/>
      <c r="G95" s="223"/>
      <c r="H95" s="69"/>
    </row>
    <row r="96" spans="1:8" s="3" customFormat="1" ht="12.75">
      <c r="A96" s="258"/>
      <c r="B96" s="52"/>
      <c r="C96" s="10"/>
      <c r="F96" s="4"/>
      <c r="G96" s="223"/>
      <c r="H96" s="69"/>
    </row>
    <row r="97" spans="1:8" s="3" customFormat="1" ht="12.75">
      <c r="A97" s="258"/>
      <c r="B97" s="52"/>
      <c r="C97" s="10"/>
      <c r="F97" s="4"/>
      <c r="G97" s="223"/>
      <c r="H97" s="69"/>
    </row>
    <row r="98" spans="1:8" s="3" customFormat="1" ht="12.75">
      <c r="A98" s="258"/>
      <c r="B98" s="52"/>
      <c r="C98" s="10"/>
      <c r="F98" s="4"/>
      <c r="G98" s="223"/>
      <c r="H98" s="69"/>
    </row>
    <row r="99" spans="1:8" s="3" customFormat="1" ht="12.75">
      <c r="A99" s="258"/>
      <c r="B99" s="52"/>
      <c r="C99" s="10"/>
      <c r="F99" s="4"/>
      <c r="G99" s="223"/>
      <c r="H99" s="69"/>
    </row>
    <row r="100" spans="1:8" s="3" customFormat="1" ht="12.75">
      <c r="A100" s="258"/>
      <c r="B100" s="52"/>
      <c r="C100" s="10"/>
      <c r="F100" s="4"/>
      <c r="G100" s="223"/>
      <c r="H100" s="69"/>
    </row>
    <row r="101" spans="1:8" s="3" customFormat="1" ht="12.75">
      <c r="A101" s="258"/>
      <c r="B101" s="52"/>
      <c r="C101" s="10"/>
      <c r="F101" s="4"/>
      <c r="G101" s="223"/>
      <c r="H101" s="69"/>
    </row>
    <row r="102" spans="1:8" s="3" customFormat="1" ht="12.75">
      <c r="A102" s="258"/>
      <c r="B102" s="52"/>
      <c r="C102" s="10"/>
      <c r="F102" s="4"/>
      <c r="G102" s="223"/>
      <c r="H102" s="69"/>
    </row>
    <row r="103" spans="1:8" s="3" customFormat="1" ht="12.75">
      <c r="A103" s="258"/>
      <c r="B103" s="52"/>
      <c r="C103" s="10"/>
      <c r="F103" s="4"/>
      <c r="G103" s="223"/>
      <c r="H103" s="69"/>
    </row>
    <row r="104" spans="1:8" s="3" customFormat="1" ht="12.75">
      <c r="A104" s="258"/>
      <c r="B104" s="52"/>
      <c r="C104" s="10"/>
      <c r="F104" s="4"/>
      <c r="G104" s="223"/>
      <c r="H104" s="69"/>
    </row>
    <row r="105" spans="1:8" s="3" customFormat="1" ht="12.75">
      <c r="A105" s="258"/>
      <c r="B105" s="52"/>
      <c r="C105" s="10"/>
      <c r="F105" s="4"/>
      <c r="G105" s="223"/>
      <c r="H105" s="69"/>
    </row>
    <row r="106" spans="1:8" s="3" customFormat="1" ht="12.75">
      <c r="A106" s="258"/>
      <c r="B106" s="52"/>
      <c r="C106" s="10"/>
      <c r="F106" s="4"/>
      <c r="G106" s="223"/>
      <c r="H106" s="69"/>
    </row>
    <row r="107" spans="1:8" s="3" customFormat="1" ht="12.75">
      <c r="A107" s="258"/>
      <c r="B107" s="52"/>
      <c r="C107" s="10"/>
      <c r="F107" s="4"/>
      <c r="G107" s="223"/>
      <c r="H107" s="69"/>
    </row>
    <row r="108" spans="1:8" s="3" customFormat="1" ht="12.75">
      <c r="A108" s="258"/>
      <c r="B108" s="52"/>
      <c r="C108" s="10"/>
      <c r="F108" s="4"/>
      <c r="G108" s="223"/>
      <c r="H108" s="69"/>
    </row>
    <row r="109" spans="1:8" s="3" customFormat="1" ht="12.75">
      <c r="A109" s="258"/>
      <c r="B109" s="52"/>
      <c r="C109" s="10"/>
      <c r="F109" s="4"/>
      <c r="G109" s="223"/>
      <c r="H109" s="69"/>
    </row>
    <row r="110" spans="1:8" s="3" customFormat="1" ht="12.75">
      <c r="A110" s="258"/>
      <c r="B110" s="52"/>
      <c r="C110" s="10"/>
      <c r="F110" s="4"/>
      <c r="G110" s="223"/>
      <c r="H110" s="69"/>
    </row>
    <row r="111" spans="1:8" s="3" customFormat="1" ht="12.75">
      <c r="A111" s="258"/>
      <c r="B111" s="52"/>
      <c r="C111" s="10"/>
      <c r="F111" s="4"/>
      <c r="G111" s="223"/>
      <c r="H111" s="69"/>
    </row>
    <row r="112" spans="1:8" s="3" customFormat="1" ht="12.75">
      <c r="A112" s="258"/>
      <c r="B112" s="52"/>
      <c r="C112" s="10"/>
      <c r="F112" s="4"/>
      <c r="G112" s="223"/>
      <c r="H112" s="69"/>
    </row>
    <row r="113" spans="1:8" s="3" customFormat="1" ht="12.75">
      <c r="A113" s="258"/>
      <c r="B113" s="52"/>
      <c r="C113" s="10"/>
      <c r="F113" s="4"/>
      <c r="G113" s="223"/>
      <c r="H113" s="69"/>
    </row>
    <row r="114" spans="1:8" s="3" customFormat="1" ht="12.75">
      <c r="A114" s="258"/>
      <c r="B114" s="52"/>
      <c r="C114" s="10"/>
      <c r="F114" s="4"/>
      <c r="G114" s="223"/>
      <c r="H114" s="69"/>
    </row>
    <row r="115" spans="1:8" s="3" customFormat="1" ht="12.75">
      <c r="A115" s="258"/>
      <c r="B115" s="52"/>
      <c r="C115" s="10"/>
      <c r="F115" s="4"/>
      <c r="G115" s="223"/>
      <c r="H115" s="69"/>
    </row>
    <row r="116" spans="1:8" s="3" customFormat="1" ht="12.75">
      <c r="A116" s="258"/>
      <c r="B116" s="52"/>
      <c r="C116" s="10"/>
      <c r="F116" s="4"/>
      <c r="G116" s="223"/>
      <c r="H116" s="69"/>
    </row>
    <row r="117" spans="1:8" s="3" customFormat="1" ht="12.75">
      <c r="A117" s="258"/>
      <c r="B117" s="52"/>
      <c r="C117" s="10"/>
      <c r="F117" s="4"/>
      <c r="G117" s="223"/>
      <c r="H117" s="69"/>
    </row>
    <row r="118" spans="1:8" s="3" customFormat="1" ht="12.75">
      <c r="A118" s="258"/>
      <c r="B118" s="52"/>
      <c r="C118" s="10"/>
      <c r="F118" s="4"/>
      <c r="G118" s="223"/>
      <c r="H118" s="69"/>
    </row>
    <row r="119" spans="1:8" s="3" customFormat="1" ht="12.75">
      <c r="A119" s="258"/>
      <c r="B119" s="52"/>
      <c r="C119" s="10"/>
      <c r="F119" s="4"/>
      <c r="G119" s="223"/>
      <c r="H119" s="69"/>
    </row>
    <row r="120" spans="1:8" s="3" customFormat="1" ht="12.75">
      <c r="A120" s="258"/>
      <c r="B120" s="52"/>
      <c r="C120" s="10"/>
      <c r="F120" s="4"/>
      <c r="G120" s="223"/>
      <c r="H120" s="69"/>
    </row>
    <row r="121" spans="1:8" s="3" customFormat="1" ht="12.75">
      <c r="A121" s="258"/>
      <c r="B121" s="52"/>
      <c r="C121" s="10"/>
      <c r="F121" s="4"/>
      <c r="G121" s="223"/>
      <c r="H121" s="69"/>
    </row>
    <row r="122" spans="1:8" s="3" customFormat="1" ht="12.75">
      <c r="A122" s="258"/>
      <c r="B122" s="52"/>
      <c r="C122" s="10"/>
      <c r="F122" s="4"/>
      <c r="G122" s="223"/>
      <c r="H122" s="69"/>
    </row>
    <row r="123" spans="1:8" s="3" customFormat="1" ht="12.75">
      <c r="A123" s="258"/>
      <c r="B123" s="52"/>
      <c r="C123" s="10"/>
      <c r="F123" s="4"/>
      <c r="G123" s="223"/>
      <c r="H123" s="69"/>
    </row>
    <row r="124" spans="1:8" s="3" customFormat="1" ht="12.75">
      <c r="A124" s="258"/>
      <c r="B124" s="52"/>
      <c r="C124" s="10"/>
      <c r="F124" s="4"/>
      <c r="G124" s="223"/>
      <c r="H124" s="69"/>
    </row>
    <row r="125" spans="1:8" s="3" customFormat="1" ht="12.75">
      <c r="A125" s="258"/>
      <c r="B125" s="52"/>
      <c r="C125" s="10"/>
      <c r="F125" s="4"/>
      <c r="G125" s="223"/>
      <c r="H125" s="69"/>
    </row>
    <row r="126" spans="1:8" s="3" customFormat="1" ht="12.75">
      <c r="A126" s="258"/>
      <c r="B126" s="52"/>
      <c r="C126" s="10"/>
      <c r="F126" s="4"/>
      <c r="G126" s="223"/>
      <c r="H126" s="69"/>
    </row>
    <row r="127" spans="1:8" s="3" customFormat="1" ht="12.75">
      <c r="A127" s="258"/>
      <c r="B127" s="52"/>
      <c r="C127" s="10"/>
      <c r="F127" s="4"/>
      <c r="G127" s="223"/>
      <c r="H127" s="69"/>
    </row>
    <row r="128" spans="1:8" s="3" customFormat="1" ht="12.75">
      <c r="A128" s="258"/>
      <c r="B128" s="52"/>
      <c r="C128" s="10"/>
      <c r="F128" s="4"/>
      <c r="G128" s="223"/>
      <c r="H128" s="69"/>
    </row>
    <row r="129" spans="1:8" s="3" customFormat="1" ht="12.75">
      <c r="A129" s="258"/>
      <c r="B129" s="52"/>
      <c r="C129" s="10"/>
      <c r="F129" s="4"/>
      <c r="G129" s="223"/>
      <c r="H129" s="69"/>
    </row>
    <row r="130" spans="1:8" s="3" customFormat="1" ht="12.75">
      <c r="A130" s="258"/>
      <c r="B130" s="52"/>
      <c r="C130" s="10"/>
      <c r="F130" s="4"/>
      <c r="G130" s="223"/>
      <c r="H130" s="69"/>
    </row>
    <row r="131" spans="1:8" s="3" customFormat="1" ht="12.75">
      <c r="A131" s="258"/>
      <c r="B131" s="52"/>
      <c r="C131" s="10"/>
      <c r="F131" s="4"/>
      <c r="G131" s="223"/>
      <c r="H131" s="69"/>
    </row>
    <row r="132" spans="1:8" s="3" customFormat="1" ht="12.75">
      <c r="A132" s="258"/>
      <c r="B132" s="52"/>
      <c r="C132" s="10"/>
      <c r="F132" s="4"/>
      <c r="G132" s="223"/>
      <c r="H132" s="69"/>
    </row>
    <row r="133" spans="1:8" s="3" customFormat="1" ht="12.75">
      <c r="A133" s="258"/>
      <c r="B133" s="52"/>
      <c r="C133" s="10"/>
      <c r="F133" s="4"/>
      <c r="G133" s="223"/>
      <c r="H133" s="69"/>
    </row>
    <row r="134" spans="1:8" s="3" customFormat="1" ht="12.75">
      <c r="A134" s="258"/>
      <c r="B134" s="52"/>
      <c r="C134" s="10"/>
      <c r="F134" s="4"/>
      <c r="G134" s="223"/>
      <c r="H134" s="69"/>
    </row>
    <row r="135" spans="1:8" s="3" customFormat="1" ht="12.75">
      <c r="A135" s="258"/>
      <c r="B135" s="52"/>
      <c r="C135" s="10"/>
      <c r="F135" s="4"/>
      <c r="G135" s="223"/>
      <c r="H135" s="69"/>
    </row>
    <row r="136" spans="1:8" s="3" customFormat="1" ht="12.75">
      <c r="A136" s="258"/>
      <c r="B136" s="52"/>
      <c r="C136" s="10"/>
      <c r="F136" s="4"/>
      <c r="G136" s="223"/>
      <c r="H136" s="69"/>
    </row>
    <row r="137" spans="1:8" s="3" customFormat="1" ht="12.75">
      <c r="A137" s="258"/>
      <c r="B137" s="52"/>
      <c r="C137" s="10"/>
      <c r="F137" s="4"/>
      <c r="G137" s="223"/>
      <c r="H137" s="69"/>
    </row>
    <row r="138" spans="1:8" s="3" customFormat="1" ht="12.75">
      <c r="A138" s="258"/>
      <c r="B138" s="52"/>
      <c r="C138" s="10"/>
      <c r="F138" s="4"/>
      <c r="G138" s="223"/>
      <c r="H138" s="69"/>
    </row>
    <row r="139" spans="1:8" s="3" customFormat="1" ht="12.75">
      <c r="A139" s="258"/>
      <c r="B139" s="52"/>
      <c r="C139" s="10"/>
      <c r="F139" s="4"/>
      <c r="G139" s="223"/>
      <c r="H139" s="69"/>
    </row>
    <row r="140" spans="1:8" s="3" customFormat="1" ht="12.75">
      <c r="A140" s="258"/>
      <c r="B140" s="52"/>
      <c r="C140" s="10"/>
      <c r="F140" s="4"/>
      <c r="G140" s="223"/>
      <c r="H140" s="69"/>
    </row>
    <row r="141" spans="1:8" s="3" customFormat="1" ht="12.75">
      <c r="A141" s="258"/>
      <c r="B141" s="52"/>
      <c r="C141" s="10"/>
      <c r="F141" s="4"/>
      <c r="G141" s="223"/>
      <c r="H141" s="69"/>
    </row>
    <row r="142" spans="1:8" s="3" customFormat="1" ht="12.75">
      <c r="A142" s="258"/>
      <c r="B142" s="52"/>
      <c r="C142" s="10"/>
      <c r="F142" s="4"/>
      <c r="G142" s="223"/>
      <c r="H142" s="69"/>
    </row>
    <row r="143" spans="1:8" s="3" customFormat="1" ht="12.75">
      <c r="A143" s="258"/>
      <c r="B143" s="52"/>
      <c r="C143" s="10"/>
      <c r="F143" s="4"/>
      <c r="G143" s="223"/>
      <c r="H143" s="69"/>
    </row>
    <row r="144" spans="1:8" s="3" customFormat="1" ht="12.75">
      <c r="A144" s="258"/>
      <c r="B144" s="52"/>
      <c r="C144" s="10"/>
      <c r="F144" s="4"/>
      <c r="G144" s="223"/>
      <c r="H144" s="69"/>
    </row>
    <row r="145" spans="1:8" s="3" customFormat="1" ht="12.75">
      <c r="A145" s="258"/>
      <c r="B145" s="52"/>
      <c r="C145" s="10"/>
      <c r="F145" s="4"/>
      <c r="G145" s="223"/>
      <c r="H145" s="69"/>
    </row>
    <row r="146" spans="1:8" s="3" customFormat="1" ht="12.75">
      <c r="A146" s="258"/>
      <c r="B146" s="52"/>
      <c r="C146" s="10"/>
      <c r="F146" s="4"/>
      <c r="G146" s="223"/>
      <c r="H146" s="69"/>
    </row>
    <row r="147" spans="1:8" s="3" customFormat="1" ht="12.75">
      <c r="A147" s="258"/>
      <c r="B147" s="52"/>
      <c r="C147" s="10"/>
      <c r="F147" s="4"/>
      <c r="G147" s="223"/>
      <c r="H147" s="69"/>
    </row>
    <row r="148" spans="1:8" s="3" customFormat="1" ht="12.75">
      <c r="A148" s="258"/>
      <c r="B148" s="52"/>
      <c r="C148" s="10"/>
      <c r="F148" s="4"/>
      <c r="G148" s="223"/>
      <c r="H148" s="69"/>
    </row>
    <row r="149" spans="1:8" s="3" customFormat="1" ht="12.75">
      <c r="A149" s="258"/>
      <c r="B149" s="52"/>
      <c r="C149" s="10"/>
      <c r="F149" s="4"/>
      <c r="G149" s="223"/>
      <c r="H149" s="69"/>
    </row>
    <row r="150" spans="1:8" s="3" customFormat="1" ht="12.75">
      <c r="A150" s="258"/>
      <c r="B150" s="52"/>
      <c r="C150" s="10"/>
      <c r="F150" s="4"/>
      <c r="G150" s="223"/>
      <c r="H150" s="69"/>
    </row>
    <row r="151" spans="1:8" s="3" customFormat="1" ht="12.75">
      <c r="A151" s="258"/>
      <c r="B151" s="52"/>
      <c r="C151" s="10"/>
      <c r="F151" s="4"/>
      <c r="G151" s="223"/>
      <c r="H151" s="69"/>
    </row>
    <row r="152" spans="1:8" s="3" customFormat="1" ht="12.75">
      <c r="A152" s="258"/>
      <c r="B152" s="52"/>
      <c r="C152" s="10"/>
      <c r="F152" s="4"/>
      <c r="G152" s="223"/>
      <c r="H152" s="69"/>
    </row>
    <row r="153" spans="1:8" s="3" customFormat="1" ht="12.75">
      <c r="A153" s="258"/>
      <c r="B153" s="52"/>
      <c r="C153" s="10"/>
      <c r="F153" s="4"/>
      <c r="G153" s="223"/>
      <c r="H153" s="69"/>
    </row>
    <row r="154" spans="1:8" s="3" customFormat="1" ht="12.75">
      <c r="A154" s="258"/>
      <c r="B154" s="52"/>
      <c r="C154" s="10"/>
      <c r="F154" s="4"/>
      <c r="G154" s="223"/>
      <c r="H154" s="69"/>
    </row>
    <row r="155" spans="1:8" s="3" customFormat="1" ht="12.75">
      <c r="A155" s="258"/>
      <c r="B155" s="52"/>
      <c r="C155" s="10"/>
      <c r="F155" s="4"/>
      <c r="G155" s="223"/>
      <c r="H155" s="69"/>
    </row>
    <row r="156" spans="1:8" s="3" customFormat="1" ht="12.75">
      <c r="A156" s="258"/>
      <c r="B156" s="52"/>
      <c r="C156" s="10"/>
      <c r="F156" s="4"/>
      <c r="G156" s="223"/>
      <c r="H156" s="69"/>
    </row>
    <row r="157" spans="1:8" s="3" customFormat="1" ht="12.75">
      <c r="A157" s="258"/>
      <c r="B157" s="52"/>
      <c r="C157" s="10"/>
      <c r="F157" s="4"/>
      <c r="G157" s="223"/>
      <c r="H157" s="69"/>
    </row>
    <row r="158" spans="1:8" s="3" customFormat="1" ht="12.75">
      <c r="A158" s="258"/>
      <c r="B158" s="52"/>
      <c r="C158" s="10"/>
      <c r="F158" s="4"/>
      <c r="G158" s="223"/>
      <c r="H158" s="69"/>
    </row>
    <row r="159" spans="1:8" s="3" customFormat="1" ht="12.75">
      <c r="A159" s="258"/>
      <c r="B159" s="52"/>
      <c r="C159" s="10"/>
      <c r="F159" s="4"/>
      <c r="G159" s="223"/>
      <c r="H159" s="69"/>
    </row>
    <row r="160" spans="1:8" s="3" customFormat="1" ht="12.75">
      <c r="A160" s="258"/>
      <c r="B160" s="52"/>
      <c r="C160" s="10"/>
      <c r="F160" s="4"/>
      <c r="G160" s="223"/>
      <c r="H160" s="69"/>
    </row>
    <row r="161" spans="1:8" s="3" customFormat="1" ht="12.75">
      <c r="A161" s="258"/>
      <c r="B161" s="52"/>
      <c r="C161" s="10"/>
      <c r="F161" s="4"/>
      <c r="G161" s="223"/>
      <c r="H161" s="69"/>
    </row>
    <row r="162" spans="1:8" s="3" customFormat="1" ht="12.75">
      <c r="A162" s="258"/>
      <c r="B162" s="52"/>
      <c r="C162" s="10"/>
      <c r="F162" s="4"/>
      <c r="G162" s="223"/>
      <c r="H162" s="69"/>
    </row>
    <row r="163" spans="1:8" s="3" customFormat="1" ht="12.75">
      <c r="A163" s="258"/>
      <c r="B163" s="52"/>
      <c r="C163" s="10"/>
      <c r="F163" s="4"/>
      <c r="G163" s="223"/>
      <c r="H163" s="69"/>
    </row>
    <row r="164" spans="1:8" s="3" customFormat="1" ht="12.75">
      <c r="A164" s="258"/>
      <c r="B164" s="52"/>
      <c r="C164" s="10"/>
      <c r="F164" s="4"/>
      <c r="G164" s="223"/>
      <c r="H164" s="69"/>
    </row>
    <row r="165" spans="1:8" s="3" customFormat="1" ht="12.75">
      <c r="A165" s="258"/>
      <c r="B165" s="52"/>
      <c r="C165" s="10"/>
      <c r="F165" s="4"/>
      <c r="G165" s="223"/>
      <c r="H165" s="69"/>
    </row>
    <row r="166" spans="1:8" s="3" customFormat="1" ht="12.75">
      <c r="A166" s="258"/>
      <c r="B166" s="52"/>
      <c r="C166" s="10"/>
      <c r="F166" s="4"/>
      <c r="G166" s="223"/>
      <c r="H166" s="69"/>
    </row>
    <row r="167" spans="1:8" s="3" customFormat="1" ht="12.75">
      <c r="A167" s="258"/>
      <c r="B167" s="52"/>
      <c r="C167" s="10"/>
      <c r="F167" s="4"/>
      <c r="G167" s="223"/>
      <c r="H167" s="69"/>
    </row>
    <row r="168" spans="1:8" s="3" customFormat="1" ht="12.75">
      <c r="A168" s="258"/>
      <c r="B168" s="52"/>
      <c r="C168" s="10"/>
      <c r="F168" s="4"/>
      <c r="G168" s="223"/>
      <c r="H168" s="69"/>
    </row>
    <row r="169" spans="1:8" s="3" customFormat="1" ht="12.75">
      <c r="A169" s="258"/>
      <c r="B169" s="52"/>
      <c r="C169" s="10"/>
      <c r="F169" s="4"/>
      <c r="G169" s="223"/>
      <c r="H169" s="69"/>
    </row>
    <row r="170" spans="1:8" s="3" customFormat="1" ht="12.75">
      <c r="A170" s="258"/>
      <c r="B170" s="52"/>
      <c r="C170" s="10"/>
      <c r="F170" s="4"/>
      <c r="G170" s="223"/>
      <c r="H170" s="69"/>
    </row>
    <row r="171" spans="1:8" s="3" customFormat="1" ht="12.75">
      <c r="A171" s="258"/>
      <c r="B171" s="52"/>
      <c r="C171" s="10"/>
      <c r="F171" s="4"/>
      <c r="G171" s="223"/>
      <c r="H171" s="69"/>
    </row>
    <row r="172" spans="1:8" s="3" customFormat="1" ht="12.75">
      <c r="A172" s="258"/>
      <c r="B172" s="52"/>
      <c r="C172" s="10"/>
      <c r="F172" s="4"/>
      <c r="G172" s="223"/>
      <c r="H172" s="69"/>
    </row>
    <row r="173" spans="1:8" s="3" customFormat="1" ht="12.75">
      <c r="A173" s="258"/>
      <c r="B173" s="52"/>
      <c r="C173" s="10"/>
      <c r="F173" s="4"/>
      <c r="G173" s="223"/>
      <c r="H173" s="69"/>
    </row>
    <row r="174" spans="1:8" s="3" customFormat="1" ht="12.75">
      <c r="A174" s="258"/>
      <c r="B174" s="52"/>
      <c r="C174" s="10"/>
      <c r="F174" s="4"/>
      <c r="G174" s="223"/>
      <c r="H174" s="69"/>
    </row>
    <row r="175" spans="1:8" s="3" customFormat="1" ht="12.75">
      <c r="A175" s="258"/>
      <c r="B175" s="52"/>
      <c r="C175" s="10"/>
      <c r="F175" s="4"/>
      <c r="G175" s="223"/>
      <c r="H175" s="69"/>
    </row>
    <row r="176" spans="1:8" s="3" customFormat="1" ht="12.75">
      <c r="A176" s="258"/>
      <c r="B176" s="52"/>
      <c r="C176" s="10"/>
      <c r="F176" s="4"/>
      <c r="G176" s="223"/>
      <c r="H176" s="69"/>
    </row>
    <row r="177" spans="1:8" s="3" customFormat="1" ht="12.75">
      <c r="A177" s="258"/>
      <c r="B177" s="52"/>
      <c r="C177" s="10"/>
      <c r="F177" s="4"/>
      <c r="G177" s="223"/>
      <c r="H177" s="69"/>
    </row>
    <row r="178" spans="1:8" s="3" customFormat="1" ht="12.75">
      <c r="A178" s="258"/>
      <c r="B178" s="52"/>
      <c r="C178" s="10"/>
      <c r="F178" s="4"/>
      <c r="G178" s="223"/>
      <c r="H178" s="69"/>
    </row>
    <row r="179" spans="1:8" s="3" customFormat="1" ht="12.75">
      <c r="A179" s="258"/>
      <c r="B179" s="52"/>
      <c r="C179" s="10"/>
      <c r="F179" s="4"/>
      <c r="G179" s="223"/>
      <c r="H179" s="69"/>
    </row>
    <row r="180" spans="1:8" s="3" customFormat="1" ht="12.75">
      <c r="A180" s="258"/>
      <c r="B180" s="52"/>
      <c r="C180" s="10"/>
      <c r="F180" s="4"/>
      <c r="G180" s="223"/>
      <c r="H180" s="69"/>
    </row>
    <row r="181" spans="1:8" s="3" customFormat="1" ht="12.75">
      <c r="A181" s="258"/>
      <c r="B181" s="52"/>
      <c r="C181" s="10"/>
      <c r="F181" s="4"/>
      <c r="G181" s="223"/>
      <c r="H181" s="69"/>
    </row>
    <row r="182" spans="1:8" s="3" customFormat="1" ht="12.75">
      <c r="A182" s="258"/>
      <c r="B182" s="52"/>
      <c r="C182" s="10"/>
      <c r="F182" s="4"/>
      <c r="G182" s="223"/>
      <c r="H182" s="69"/>
    </row>
    <row r="183" spans="1:8" s="3" customFormat="1" ht="12.75">
      <c r="A183" s="258"/>
      <c r="B183" s="52"/>
      <c r="C183" s="10"/>
      <c r="F183" s="4"/>
      <c r="G183" s="223"/>
      <c r="H183" s="69"/>
    </row>
    <row r="184" spans="1:8" s="3" customFormat="1" ht="12.75">
      <c r="A184" s="258"/>
      <c r="B184" s="52"/>
      <c r="C184" s="10"/>
      <c r="F184" s="4"/>
      <c r="G184" s="223"/>
      <c r="H184" s="69"/>
    </row>
    <row r="185" spans="1:8" s="3" customFormat="1" ht="12.75">
      <c r="A185" s="258"/>
      <c r="B185" s="52"/>
      <c r="C185" s="10"/>
      <c r="F185" s="4"/>
      <c r="G185" s="223"/>
      <c r="H185" s="69"/>
    </row>
    <row r="186" spans="1:8" s="3" customFormat="1" ht="12.75">
      <c r="A186" s="258"/>
      <c r="B186" s="52"/>
      <c r="C186" s="10"/>
      <c r="F186" s="4"/>
      <c r="G186" s="223"/>
      <c r="H186" s="69"/>
    </row>
    <row r="187" spans="1:8" s="3" customFormat="1" ht="12.75">
      <c r="A187" s="258"/>
      <c r="B187" s="52"/>
      <c r="C187" s="10"/>
      <c r="F187" s="4"/>
      <c r="G187" s="223"/>
      <c r="H187" s="69"/>
    </row>
    <row r="188" spans="1:8" s="3" customFormat="1" ht="12.75">
      <c r="A188" s="258"/>
      <c r="B188" s="52"/>
      <c r="C188" s="10"/>
      <c r="F188" s="4"/>
      <c r="G188" s="223"/>
      <c r="H188" s="69"/>
    </row>
    <row r="189" spans="1:8" s="3" customFormat="1" ht="12.75">
      <c r="A189" s="258"/>
      <c r="B189" s="52"/>
      <c r="C189" s="10"/>
      <c r="F189" s="4"/>
      <c r="G189" s="223"/>
      <c r="H189" s="69"/>
    </row>
    <row r="190" spans="1:8" s="3" customFormat="1" ht="12.75">
      <c r="A190" s="258"/>
      <c r="B190" s="52"/>
      <c r="C190" s="10"/>
      <c r="F190" s="4"/>
      <c r="G190" s="223"/>
      <c r="H190" s="69"/>
    </row>
    <row r="191" spans="1:8" s="3" customFormat="1" ht="12.75">
      <c r="A191" s="258"/>
      <c r="B191" s="52"/>
      <c r="C191" s="10"/>
      <c r="F191" s="4"/>
      <c r="G191" s="223"/>
      <c r="H191" s="69"/>
    </row>
    <row r="192" spans="1:8" s="3" customFormat="1" ht="12.75">
      <c r="A192" s="258"/>
      <c r="B192" s="52"/>
      <c r="C192" s="10"/>
      <c r="F192" s="4"/>
      <c r="G192" s="223"/>
      <c r="H192" s="69"/>
    </row>
    <row r="193" spans="1:8" s="3" customFormat="1" ht="12.75">
      <c r="A193" s="258"/>
      <c r="B193" s="52"/>
      <c r="C193" s="10"/>
      <c r="F193" s="4"/>
      <c r="G193" s="223"/>
      <c r="H193" s="69"/>
    </row>
    <row r="194" spans="1:8" s="3" customFormat="1" ht="12.75">
      <c r="A194" s="258"/>
      <c r="B194" s="52"/>
      <c r="C194" s="10"/>
      <c r="F194" s="4"/>
      <c r="G194" s="223"/>
      <c r="H194" s="69"/>
    </row>
    <row r="195" spans="1:8" s="3" customFormat="1" ht="12.75">
      <c r="A195" s="258"/>
      <c r="B195" s="52"/>
      <c r="C195" s="10"/>
      <c r="F195" s="4"/>
      <c r="G195" s="223"/>
      <c r="H195" s="69"/>
    </row>
    <row r="196" spans="1:8" s="3" customFormat="1" ht="12.75">
      <c r="A196" s="258"/>
      <c r="B196" s="52"/>
      <c r="C196" s="10"/>
      <c r="F196" s="4"/>
      <c r="G196" s="223"/>
      <c r="H196" s="69"/>
    </row>
    <row r="197" spans="1:8" s="3" customFormat="1" ht="12.75">
      <c r="A197" s="258"/>
      <c r="B197" s="52"/>
      <c r="C197" s="10"/>
      <c r="F197" s="4"/>
      <c r="G197" s="223"/>
      <c r="H197" s="69"/>
    </row>
    <row r="198" spans="1:8" s="3" customFormat="1" ht="12.75">
      <c r="A198" s="258"/>
      <c r="B198" s="52"/>
      <c r="C198" s="10"/>
      <c r="F198" s="4"/>
      <c r="G198" s="223"/>
      <c r="H198" s="69"/>
    </row>
    <row r="199" spans="1:8" s="3" customFormat="1" ht="12.75">
      <c r="A199" s="258"/>
      <c r="B199" s="52"/>
      <c r="C199" s="10"/>
      <c r="F199" s="4"/>
      <c r="G199" s="223"/>
      <c r="H199" s="69"/>
    </row>
    <row r="200" spans="1:8" s="3" customFormat="1" ht="12.75">
      <c r="A200" s="258"/>
      <c r="B200" s="52"/>
      <c r="C200" s="10"/>
      <c r="F200" s="4"/>
      <c r="G200" s="223"/>
      <c r="H200" s="69"/>
    </row>
    <row r="201" spans="1:8" s="3" customFormat="1" ht="12.75">
      <c r="A201" s="258"/>
      <c r="B201" s="52"/>
      <c r="C201" s="10"/>
      <c r="F201" s="4"/>
      <c r="G201" s="223"/>
      <c r="H201" s="69"/>
    </row>
    <row r="202" spans="1:8" s="3" customFormat="1" ht="12.75">
      <c r="A202" s="258"/>
      <c r="B202" s="52"/>
      <c r="C202" s="10"/>
      <c r="F202" s="4"/>
      <c r="G202" s="223"/>
      <c r="H202" s="69"/>
    </row>
    <row r="203" spans="1:8" s="3" customFormat="1" ht="12.75">
      <c r="A203" s="258"/>
      <c r="B203" s="52"/>
      <c r="C203" s="10"/>
      <c r="F203" s="4"/>
      <c r="G203" s="223"/>
      <c r="H203" s="69"/>
    </row>
    <row r="204" spans="1:8" s="3" customFormat="1" ht="12.75">
      <c r="A204" s="258"/>
      <c r="B204" s="52"/>
      <c r="C204" s="10"/>
      <c r="F204" s="4"/>
      <c r="G204" s="223"/>
      <c r="H204" s="69"/>
    </row>
    <row r="205" spans="1:8" s="3" customFormat="1" ht="12.75">
      <c r="A205" s="258"/>
      <c r="B205" s="52"/>
      <c r="C205" s="10"/>
      <c r="F205" s="4"/>
      <c r="G205" s="223"/>
      <c r="H205" s="69"/>
    </row>
    <row r="206" spans="1:8" s="3" customFormat="1" ht="12.75">
      <c r="A206" s="258"/>
      <c r="B206" s="52"/>
      <c r="C206" s="10"/>
      <c r="F206" s="4"/>
      <c r="G206" s="223"/>
      <c r="H206" s="69"/>
    </row>
    <row r="207" spans="1:8" s="3" customFormat="1" ht="12.75">
      <c r="A207" s="258"/>
      <c r="B207" s="52"/>
      <c r="C207" s="10"/>
      <c r="F207" s="4"/>
      <c r="G207" s="223"/>
      <c r="H207" s="69"/>
    </row>
    <row r="208" spans="1:8" s="3" customFormat="1" ht="12.75">
      <c r="A208" s="258"/>
      <c r="B208" s="52"/>
      <c r="C208" s="10"/>
      <c r="F208" s="4"/>
      <c r="G208" s="223"/>
      <c r="H208" s="69"/>
    </row>
    <row r="209" spans="1:8" s="3" customFormat="1" ht="12.75">
      <c r="A209" s="258"/>
      <c r="B209" s="52"/>
      <c r="C209" s="10"/>
      <c r="F209" s="4"/>
      <c r="G209" s="223"/>
      <c r="H209" s="69"/>
    </row>
    <row r="210" spans="1:8" s="3" customFormat="1" ht="12.75">
      <c r="A210" s="258"/>
      <c r="B210" s="52"/>
      <c r="C210" s="10"/>
      <c r="F210" s="4"/>
      <c r="G210" s="223"/>
      <c r="H210" s="69"/>
    </row>
    <row r="211" spans="1:8" s="3" customFormat="1" ht="12.75">
      <c r="A211" s="258"/>
      <c r="B211" s="52"/>
      <c r="C211" s="10"/>
      <c r="F211" s="4"/>
      <c r="G211" s="223"/>
      <c r="H211" s="69"/>
    </row>
    <row r="212" spans="1:8" s="3" customFormat="1" ht="12.75">
      <c r="A212" s="258"/>
      <c r="B212" s="52"/>
      <c r="C212" s="10"/>
      <c r="F212" s="4"/>
      <c r="G212" s="223"/>
      <c r="H212" s="69"/>
    </row>
    <row r="213" spans="1:8" s="3" customFormat="1" ht="12.75">
      <c r="A213" s="258"/>
      <c r="B213" s="52"/>
      <c r="C213" s="10"/>
      <c r="F213" s="4"/>
      <c r="G213" s="223"/>
      <c r="H213" s="69"/>
    </row>
    <row r="214" spans="1:8" s="3" customFormat="1" ht="12.75">
      <c r="A214" s="258"/>
      <c r="B214" s="52"/>
      <c r="C214" s="10"/>
      <c r="F214" s="4"/>
      <c r="G214" s="223"/>
      <c r="H214" s="69"/>
    </row>
    <row r="215" spans="1:8" s="3" customFormat="1" ht="12.75">
      <c r="A215" s="258"/>
      <c r="B215" s="52"/>
      <c r="C215" s="10"/>
      <c r="F215" s="4"/>
      <c r="G215" s="223"/>
      <c r="H215" s="69"/>
    </row>
    <row r="216" spans="1:8" s="3" customFormat="1" ht="12.75">
      <c r="A216" s="258"/>
      <c r="B216" s="52"/>
      <c r="C216" s="10"/>
      <c r="F216" s="4"/>
      <c r="G216" s="223"/>
      <c r="H216" s="69"/>
    </row>
    <row r="217" spans="1:8" s="3" customFormat="1" ht="12.75">
      <c r="A217" s="258"/>
      <c r="B217" s="52"/>
      <c r="C217" s="10"/>
      <c r="F217" s="4"/>
      <c r="G217" s="223"/>
      <c r="H217" s="69"/>
    </row>
    <row r="218" spans="1:8" s="3" customFormat="1" ht="12.75">
      <c r="A218" s="258"/>
      <c r="B218" s="52"/>
      <c r="C218" s="10"/>
      <c r="F218" s="4"/>
      <c r="G218" s="223"/>
      <c r="H218" s="69"/>
    </row>
    <row r="219" spans="1:8" s="3" customFormat="1" ht="12.75">
      <c r="A219" s="258"/>
      <c r="B219" s="52"/>
      <c r="C219" s="10"/>
      <c r="F219" s="4"/>
      <c r="G219" s="223"/>
      <c r="H219" s="69"/>
    </row>
    <row r="220" spans="1:8" s="3" customFormat="1" ht="12.75">
      <c r="A220" s="258"/>
      <c r="B220" s="52"/>
      <c r="C220" s="10"/>
      <c r="F220" s="4"/>
      <c r="G220" s="223"/>
      <c r="H220" s="69"/>
    </row>
    <row r="221" spans="1:8" s="3" customFormat="1" ht="12.75">
      <c r="A221" s="258"/>
      <c r="B221" s="52"/>
      <c r="C221" s="10"/>
      <c r="F221" s="4"/>
      <c r="G221" s="223"/>
      <c r="H221" s="69"/>
    </row>
    <row r="222" spans="1:8" s="3" customFormat="1" ht="12.75">
      <c r="A222" s="258"/>
      <c r="B222" s="52"/>
      <c r="C222" s="10"/>
      <c r="F222" s="4"/>
      <c r="G222" s="223"/>
      <c r="H222" s="69"/>
    </row>
    <row r="223" spans="1:8" s="3" customFormat="1" ht="12.75">
      <c r="A223" s="258"/>
      <c r="B223" s="52"/>
      <c r="C223" s="10"/>
      <c r="F223" s="4"/>
      <c r="G223" s="223"/>
      <c r="H223" s="69"/>
    </row>
    <row r="224" spans="1:8" s="3" customFormat="1" ht="12.75">
      <c r="A224" s="258"/>
      <c r="B224" s="52"/>
      <c r="C224" s="10"/>
      <c r="F224" s="4"/>
      <c r="G224" s="223"/>
      <c r="H224" s="69"/>
    </row>
    <row r="225" spans="1:8" s="3" customFormat="1" ht="12.75">
      <c r="A225" s="258"/>
      <c r="B225" s="52"/>
      <c r="C225" s="10"/>
      <c r="F225" s="4"/>
      <c r="G225" s="223"/>
      <c r="H225" s="69"/>
    </row>
    <row r="226" spans="1:8" s="3" customFormat="1" ht="12.75">
      <c r="A226" s="258"/>
      <c r="B226" s="52"/>
      <c r="C226" s="10"/>
      <c r="F226" s="4"/>
      <c r="G226" s="223"/>
      <c r="H226" s="69"/>
    </row>
    <row r="227" spans="1:8" s="3" customFormat="1" ht="12.75">
      <c r="A227" s="258"/>
      <c r="B227" s="52"/>
      <c r="C227" s="10"/>
      <c r="F227" s="4"/>
      <c r="G227" s="223"/>
      <c r="H227" s="69"/>
    </row>
    <row r="228" spans="1:8" s="3" customFormat="1" ht="12.75">
      <c r="A228" s="258"/>
      <c r="B228" s="52"/>
      <c r="C228" s="10"/>
      <c r="F228" s="4"/>
      <c r="G228" s="223"/>
      <c r="H228" s="69"/>
    </row>
    <row r="229" spans="1:8" s="3" customFormat="1" ht="12.75">
      <c r="A229" s="258"/>
      <c r="B229" s="52"/>
      <c r="C229" s="10"/>
      <c r="F229" s="4"/>
      <c r="G229" s="223"/>
      <c r="H229" s="69"/>
    </row>
    <row r="230" spans="1:8" s="3" customFormat="1" ht="12.75">
      <c r="A230" s="258"/>
      <c r="B230" s="52"/>
      <c r="C230" s="10"/>
      <c r="F230" s="4"/>
      <c r="G230" s="223"/>
      <c r="H230" s="69"/>
    </row>
    <row r="231" spans="1:8" s="3" customFormat="1" ht="12.75">
      <c r="A231" s="258"/>
      <c r="B231" s="52"/>
      <c r="C231" s="10"/>
      <c r="F231" s="4"/>
      <c r="G231" s="223"/>
      <c r="H231" s="69"/>
    </row>
    <row r="232" spans="1:8" s="3" customFormat="1" ht="12.75">
      <c r="A232" s="258"/>
      <c r="B232" s="52"/>
      <c r="C232" s="10"/>
      <c r="F232" s="4"/>
      <c r="G232" s="223"/>
      <c r="H232" s="69"/>
    </row>
    <row r="233" spans="1:8" s="3" customFormat="1" ht="12.75">
      <c r="A233" s="258"/>
      <c r="B233" s="52"/>
      <c r="C233" s="10"/>
      <c r="F233" s="4"/>
      <c r="G233" s="223"/>
      <c r="H233" s="69"/>
    </row>
    <row r="234" spans="1:8" s="3" customFormat="1" ht="12.75">
      <c r="A234" s="258"/>
      <c r="B234" s="52"/>
      <c r="C234" s="10"/>
      <c r="F234" s="4"/>
      <c r="G234" s="223"/>
      <c r="H234" s="69"/>
    </row>
    <row r="235" spans="1:8" s="3" customFormat="1" ht="12.75">
      <c r="A235" s="258"/>
      <c r="B235" s="52"/>
      <c r="C235" s="10"/>
      <c r="F235" s="4"/>
      <c r="G235" s="223"/>
      <c r="H235" s="69"/>
    </row>
    <row r="236" spans="1:8" s="3" customFormat="1" ht="12.75">
      <c r="A236" s="258"/>
      <c r="B236" s="52"/>
      <c r="C236" s="10"/>
      <c r="F236" s="4"/>
      <c r="G236" s="223"/>
      <c r="H236" s="69"/>
    </row>
    <row r="237" spans="1:8" s="3" customFormat="1" ht="12.75">
      <c r="A237" s="258"/>
      <c r="B237" s="52"/>
      <c r="C237" s="10"/>
      <c r="F237" s="4"/>
      <c r="G237" s="223"/>
      <c r="H237" s="69"/>
    </row>
    <row r="238" spans="1:8" s="3" customFormat="1" ht="12.75">
      <c r="A238" s="258"/>
      <c r="B238" s="52"/>
      <c r="C238" s="10"/>
      <c r="F238" s="4"/>
      <c r="G238" s="223"/>
      <c r="H238" s="69"/>
    </row>
    <row r="239" spans="1:8" s="3" customFormat="1" ht="12.75">
      <c r="A239" s="258"/>
      <c r="B239" s="52"/>
      <c r="C239" s="10"/>
      <c r="F239" s="4"/>
      <c r="G239" s="223"/>
      <c r="H239" s="69"/>
    </row>
    <row r="240" spans="1:8" s="3" customFormat="1" ht="12.75">
      <c r="A240" s="258"/>
      <c r="B240" s="52"/>
      <c r="C240" s="10"/>
      <c r="F240" s="4"/>
      <c r="G240" s="223"/>
      <c r="H240" s="69"/>
    </row>
    <row r="241" spans="1:8" s="3" customFormat="1" ht="12.75">
      <c r="A241" s="258"/>
      <c r="B241" s="52"/>
      <c r="C241" s="10"/>
      <c r="F241" s="4"/>
      <c r="G241" s="223"/>
      <c r="H241" s="69"/>
    </row>
    <row r="242" spans="1:8" s="3" customFormat="1" ht="12.75">
      <c r="A242" s="258"/>
      <c r="B242" s="52"/>
      <c r="C242" s="10"/>
      <c r="F242" s="4"/>
      <c r="G242" s="223"/>
      <c r="H242" s="69"/>
    </row>
    <row r="243" spans="1:8" s="3" customFormat="1" ht="12.75">
      <c r="A243" s="258"/>
      <c r="B243" s="52"/>
      <c r="C243" s="10"/>
      <c r="F243" s="4"/>
      <c r="G243" s="223"/>
      <c r="H243" s="69"/>
    </row>
    <row r="244" spans="1:8" s="3" customFormat="1" ht="12.75">
      <c r="A244" s="258"/>
      <c r="B244" s="52"/>
      <c r="C244" s="10"/>
      <c r="F244" s="4"/>
      <c r="G244" s="223"/>
      <c r="H244" s="69"/>
    </row>
    <row r="245" spans="1:8" s="3" customFormat="1" ht="12.75">
      <c r="A245" s="258"/>
      <c r="B245" s="52"/>
      <c r="C245" s="10"/>
      <c r="F245" s="4"/>
      <c r="G245" s="223"/>
      <c r="H245" s="69"/>
    </row>
    <row r="246" spans="1:8" s="3" customFormat="1" ht="12.75">
      <c r="A246" s="258"/>
      <c r="B246" s="52"/>
      <c r="C246" s="10"/>
      <c r="F246" s="4"/>
      <c r="G246" s="223"/>
      <c r="H246" s="69"/>
    </row>
    <row r="247" spans="1:8" s="3" customFormat="1" ht="12.75">
      <c r="A247" s="258"/>
      <c r="B247" s="52"/>
      <c r="C247" s="10"/>
      <c r="F247" s="4"/>
      <c r="G247" s="223"/>
      <c r="H247" s="69"/>
    </row>
    <row r="248" spans="1:8" s="3" customFormat="1" ht="12.75">
      <c r="A248" s="258"/>
      <c r="B248" s="52"/>
      <c r="C248" s="10"/>
      <c r="F248" s="4"/>
      <c r="G248" s="223"/>
      <c r="H248" s="69"/>
    </row>
    <row r="249" spans="1:8" s="3" customFormat="1" ht="12.75">
      <c r="A249" s="258"/>
      <c r="B249" s="52"/>
      <c r="C249" s="10"/>
      <c r="F249" s="4"/>
      <c r="G249" s="223"/>
      <c r="H249" s="69"/>
    </row>
    <row r="250" spans="1:8" s="3" customFormat="1" ht="12.75">
      <c r="A250" s="258"/>
      <c r="B250" s="52"/>
      <c r="C250" s="10"/>
      <c r="F250" s="4"/>
      <c r="G250" s="223"/>
      <c r="H250" s="69"/>
    </row>
    <row r="251" spans="1:8" s="3" customFormat="1" ht="12.75">
      <c r="A251" s="258"/>
      <c r="B251" s="52"/>
      <c r="C251" s="10"/>
      <c r="F251" s="4"/>
      <c r="G251" s="223"/>
      <c r="H251" s="69"/>
    </row>
    <row r="252" spans="1:8" s="3" customFormat="1" ht="12.75">
      <c r="A252" s="258"/>
      <c r="B252" s="52"/>
      <c r="C252" s="10"/>
      <c r="F252" s="4"/>
      <c r="G252" s="223"/>
      <c r="H252" s="69"/>
    </row>
    <row r="253" spans="1:8" s="3" customFormat="1" ht="12.75">
      <c r="A253" s="258"/>
      <c r="B253" s="52"/>
      <c r="C253" s="10"/>
      <c r="F253" s="4"/>
      <c r="G253" s="223"/>
      <c r="H253" s="69"/>
    </row>
    <row r="254" spans="1:8" s="3" customFormat="1" ht="12.75">
      <c r="A254" s="258"/>
      <c r="B254" s="52"/>
      <c r="C254" s="10"/>
      <c r="F254" s="4"/>
      <c r="G254" s="223"/>
      <c r="H254" s="69"/>
    </row>
    <row r="255" spans="1:8" s="3" customFormat="1" ht="12.75">
      <c r="A255" s="258"/>
      <c r="B255" s="52"/>
      <c r="C255" s="10"/>
      <c r="F255" s="4"/>
      <c r="G255" s="223"/>
      <c r="H255" s="69"/>
    </row>
    <row r="256" spans="1:8" s="3" customFormat="1" ht="12.75">
      <c r="A256" s="258"/>
      <c r="B256" s="52"/>
      <c r="C256" s="10"/>
      <c r="F256" s="4"/>
      <c r="G256" s="223"/>
      <c r="H256" s="69"/>
    </row>
    <row r="257" spans="1:8" s="3" customFormat="1" ht="12.75">
      <c r="A257" s="258"/>
      <c r="B257" s="52"/>
      <c r="C257" s="10"/>
      <c r="F257" s="4"/>
      <c r="G257" s="223"/>
      <c r="H257" s="69"/>
    </row>
    <row r="258" spans="1:8" s="3" customFormat="1" ht="12.75">
      <c r="A258" s="258"/>
      <c r="B258" s="52"/>
      <c r="C258" s="10"/>
      <c r="F258" s="4"/>
      <c r="G258" s="223"/>
      <c r="H258" s="69"/>
    </row>
    <row r="259" spans="1:8" s="3" customFormat="1" ht="12.75">
      <c r="A259" s="258"/>
      <c r="B259" s="52"/>
      <c r="C259" s="10"/>
      <c r="F259" s="4"/>
      <c r="G259" s="223"/>
      <c r="H259" s="69"/>
    </row>
    <row r="260" spans="1:8" s="3" customFormat="1" ht="12.75">
      <c r="A260" s="258"/>
      <c r="B260" s="52"/>
      <c r="C260" s="10"/>
      <c r="F260" s="4"/>
      <c r="G260" s="223"/>
      <c r="H260" s="69"/>
    </row>
    <row r="261" spans="1:8" s="3" customFormat="1" ht="12.75">
      <c r="A261" s="258"/>
      <c r="B261" s="52"/>
      <c r="C261" s="10"/>
      <c r="F261" s="4"/>
      <c r="G261" s="223"/>
      <c r="H261" s="69"/>
    </row>
    <row r="262" spans="1:8" s="3" customFormat="1" ht="12.75">
      <c r="A262" s="258"/>
      <c r="B262" s="52"/>
      <c r="C262" s="10"/>
      <c r="F262" s="4"/>
      <c r="G262" s="223"/>
      <c r="H262" s="69"/>
    </row>
    <row r="263" spans="1:8" s="3" customFormat="1" ht="12.75">
      <c r="A263" s="258"/>
      <c r="B263" s="52"/>
      <c r="C263" s="10"/>
      <c r="F263" s="4"/>
      <c r="G263" s="223"/>
      <c r="H263" s="69"/>
    </row>
    <row r="264" spans="1:8" s="3" customFormat="1" ht="12.75">
      <c r="A264" s="258"/>
      <c r="B264" s="52"/>
      <c r="C264" s="10"/>
      <c r="F264" s="4"/>
      <c r="G264" s="223"/>
      <c r="H264" s="69"/>
    </row>
    <row r="265" spans="1:8" s="3" customFormat="1" ht="12.75">
      <c r="A265" s="258"/>
      <c r="B265" s="52"/>
      <c r="C265" s="10"/>
      <c r="F265" s="4"/>
      <c r="G265" s="223"/>
      <c r="H265" s="69"/>
    </row>
    <row r="266" spans="1:8" s="3" customFormat="1" ht="12.75">
      <c r="A266" s="258"/>
      <c r="B266" s="52"/>
      <c r="C266" s="10"/>
      <c r="F266" s="4"/>
      <c r="G266" s="223"/>
      <c r="H266" s="69"/>
    </row>
    <row r="267" spans="1:8" s="3" customFormat="1" ht="12.75">
      <c r="A267" s="258"/>
      <c r="B267" s="52"/>
      <c r="C267" s="10"/>
      <c r="F267" s="4"/>
      <c r="G267" s="223"/>
      <c r="H267" s="69"/>
    </row>
    <row r="268" spans="1:8" s="3" customFormat="1" ht="12.75">
      <c r="A268" s="258"/>
      <c r="B268" s="52"/>
      <c r="C268" s="10"/>
      <c r="F268" s="4"/>
      <c r="G268" s="223"/>
      <c r="H268" s="69"/>
    </row>
    <row r="269" spans="1:8" s="3" customFormat="1" ht="12.75">
      <c r="A269" s="258"/>
      <c r="B269" s="52"/>
      <c r="C269" s="10"/>
      <c r="F269" s="4"/>
      <c r="G269" s="223"/>
      <c r="H269" s="69"/>
    </row>
    <row r="270" spans="1:8" s="3" customFormat="1" ht="12.75">
      <c r="A270" s="258"/>
      <c r="B270" s="52"/>
      <c r="C270" s="10"/>
      <c r="F270" s="4"/>
      <c r="G270" s="223"/>
      <c r="H270" s="69"/>
    </row>
    <row r="271" spans="1:8" s="3" customFormat="1" ht="12.75">
      <c r="A271" s="258"/>
      <c r="B271" s="52"/>
      <c r="C271" s="10"/>
      <c r="F271" s="4"/>
      <c r="G271" s="223"/>
      <c r="H271" s="69"/>
    </row>
    <row r="272" spans="1:8" s="3" customFormat="1" ht="12.75">
      <c r="A272" s="258"/>
      <c r="B272" s="52"/>
      <c r="C272" s="10"/>
      <c r="F272" s="4"/>
      <c r="G272" s="223"/>
      <c r="H272" s="69"/>
    </row>
    <row r="273" spans="1:8" s="3" customFormat="1" ht="12.75">
      <c r="A273" s="258"/>
      <c r="B273" s="52"/>
      <c r="C273" s="10"/>
      <c r="F273" s="4"/>
      <c r="G273" s="223"/>
      <c r="H273" s="69"/>
    </row>
    <row r="274" spans="1:8" s="3" customFormat="1" ht="12.75">
      <c r="A274" s="258"/>
      <c r="B274" s="52"/>
      <c r="C274" s="10"/>
      <c r="F274" s="4"/>
      <c r="G274" s="223"/>
      <c r="H274" s="69"/>
    </row>
    <row r="275" spans="1:8" s="3" customFormat="1" ht="12.75">
      <c r="A275" s="258"/>
      <c r="B275" s="52"/>
      <c r="C275" s="10"/>
      <c r="F275" s="4"/>
      <c r="G275" s="223"/>
      <c r="H275" s="69"/>
    </row>
    <row r="276" spans="1:8" s="3" customFormat="1" ht="12.75">
      <c r="A276" s="258"/>
      <c r="B276" s="52"/>
      <c r="C276" s="10"/>
      <c r="F276" s="4"/>
      <c r="G276" s="223"/>
      <c r="H276" s="69"/>
    </row>
    <row r="277" spans="1:8" s="3" customFormat="1" ht="12.75">
      <c r="A277" s="258"/>
      <c r="B277" s="52"/>
      <c r="C277" s="10"/>
      <c r="F277" s="4"/>
      <c r="G277" s="223"/>
      <c r="H277" s="69"/>
    </row>
    <row r="278" spans="1:8" s="3" customFormat="1" ht="12.75">
      <c r="A278" s="258"/>
      <c r="B278" s="52"/>
      <c r="C278" s="10"/>
      <c r="F278" s="4"/>
      <c r="G278" s="223"/>
      <c r="H278" s="69"/>
    </row>
    <row r="279" spans="1:8" s="3" customFormat="1" ht="12.75">
      <c r="A279" s="258"/>
      <c r="B279" s="52"/>
      <c r="C279" s="10"/>
      <c r="F279" s="4"/>
      <c r="G279" s="223"/>
      <c r="H279" s="69"/>
    </row>
    <row r="280" spans="1:8" s="3" customFormat="1" ht="12.75">
      <c r="A280" s="258"/>
      <c r="B280" s="52"/>
      <c r="C280" s="10"/>
      <c r="F280" s="4"/>
      <c r="G280" s="223"/>
      <c r="H280" s="69"/>
    </row>
    <row r="281" spans="1:8" s="3" customFormat="1" ht="12.75">
      <c r="A281" s="258"/>
      <c r="B281" s="52"/>
      <c r="C281" s="10"/>
      <c r="F281" s="4"/>
      <c r="G281" s="223"/>
      <c r="H281" s="69"/>
    </row>
    <row r="282" spans="1:8" s="3" customFormat="1" ht="12.75">
      <c r="A282" s="258"/>
      <c r="B282" s="52"/>
      <c r="C282" s="10"/>
      <c r="F282" s="4"/>
      <c r="G282" s="223"/>
      <c r="H282" s="69"/>
    </row>
    <row r="283" spans="1:8" s="3" customFormat="1" ht="12.75">
      <c r="A283" s="258"/>
      <c r="B283" s="52"/>
      <c r="C283" s="10"/>
      <c r="F283" s="4"/>
      <c r="G283" s="223"/>
      <c r="H283" s="69"/>
    </row>
    <row r="284" spans="1:8" s="3" customFormat="1" ht="12.75">
      <c r="A284" s="258"/>
      <c r="B284" s="52"/>
      <c r="C284" s="10"/>
      <c r="F284" s="4"/>
      <c r="G284" s="223"/>
      <c r="H284" s="69"/>
    </row>
    <row r="285" spans="1:8" s="3" customFormat="1" ht="12.75">
      <c r="A285" s="258"/>
      <c r="B285" s="52"/>
      <c r="C285" s="10"/>
      <c r="F285" s="4"/>
      <c r="G285" s="223"/>
      <c r="H285" s="69"/>
    </row>
    <row r="286" spans="1:8" s="3" customFormat="1" ht="12.75">
      <c r="A286" s="258"/>
      <c r="B286" s="52"/>
      <c r="C286" s="10"/>
      <c r="F286" s="4"/>
      <c r="G286" s="223"/>
      <c r="H286" s="69"/>
    </row>
    <row r="287" spans="1:8" s="3" customFormat="1" ht="12.75">
      <c r="A287" s="258"/>
      <c r="B287" s="52"/>
      <c r="C287" s="10"/>
      <c r="F287" s="4"/>
      <c r="G287" s="223"/>
      <c r="H287" s="69"/>
    </row>
    <row r="288" spans="1:8" s="3" customFormat="1" ht="12.75">
      <c r="A288" s="258"/>
      <c r="B288" s="52"/>
      <c r="C288" s="10"/>
      <c r="F288" s="4"/>
      <c r="G288" s="223"/>
      <c r="H288" s="69"/>
    </row>
    <row r="289" spans="1:8" s="3" customFormat="1" ht="12.75">
      <c r="A289" s="258"/>
      <c r="B289" s="52"/>
      <c r="C289" s="10"/>
      <c r="F289" s="4"/>
      <c r="G289" s="223"/>
      <c r="H289" s="69"/>
    </row>
    <row r="290" spans="1:8" s="3" customFormat="1" ht="12.75">
      <c r="A290" s="258"/>
      <c r="B290" s="52"/>
      <c r="C290" s="10"/>
      <c r="F290" s="4"/>
      <c r="G290" s="223"/>
      <c r="H290" s="69"/>
    </row>
    <row r="291" spans="1:8" s="3" customFormat="1" ht="12.75">
      <c r="A291" s="258"/>
      <c r="B291" s="52"/>
      <c r="C291" s="10"/>
      <c r="F291" s="4"/>
      <c r="G291" s="223"/>
      <c r="H291" s="69"/>
    </row>
    <row r="292" spans="1:8" s="3" customFormat="1" ht="12.75">
      <c r="A292" s="258"/>
      <c r="B292" s="52"/>
      <c r="C292" s="10"/>
      <c r="F292" s="4"/>
      <c r="G292" s="223"/>
      <c r="H292" s="69"/>
    </row>
    <row r="293" spans="1:8" s="3" customFormat="1" ht="12.75">
      <c r="A293" s="258"/>
      <c r="B293" s="52"/>
      <c r="C293" s="10"/>
      <c r="F293" s="4"/>
      <c r="G293" s="223"/>
      <c r="H293" s="69"/>
    </row>
    <row r="294" spans="1:8" s="3" customFormat="1" ht="12.75">
      <c r="A294" s="258"/>
      <c r="B294" s="52"/>
      <c r="C294" s="10"/>
      <c r="F294" s="4"/>
      <c r="G294" s="223"/>
      <c r="H294" s="69"/>
    </row>
    <row r="295" spans="1:8" s="3" customFormat="1" ht="12.75">
      <c r="A295" s="258"/>
      <c r="B295" s="52"/>
      <c r="C295" s="10"/>
      <c r="F295" s="4"/>
      <c r="G295" s="223"/>
      <c r="H295" s="69"/>
    </row>
    <row r="296" spans="1:8" s="3" customFormat="1" ht="12.75">
      <c r="A296" s="258"/>
      <c r="B296" s="52"/>
      <c r="C296" s="10"/>
      <c r="F296" s="4"/>
      <c r="G296" s="223"/>
      <c r="H296" s="69"/>
    </row>
    <row r="297" spans="1:8" s="3" customFormat="1" ht="12.75">
      <c r="A297" s="258"/>
      <c r="B297" s="52"/>
      <c r="C297" s="10"/>
      <c r="F297" s="4"/>
      <c r="G297" s="223"/>
      <c r="H297" s="69"/>
    </row>
    <row r="298" spans="1:8" s="3" customFormat="1" ht="12.75">
      <c r="A298" s="258"/>
      <c r="B298" s="52"/>
      <c r="C298" s="10"/>
      <c r="F298" s="4"/>
      <c r="G298" s="223"/>
      <c r="H298" s="69"/>
    </row>
    <row r="299" spans="1:8" s="3" customFormat="1" ht="12.75">
      <c r="A299" s="258"/>
      <c r="B299" s="52"/>
      <c r="C299" s="10"/>
      <c r="F299" s="4"/>
      <c r="G299" s="223"/>
      <c r="H299" s="69"/>
    </row>
    <row r="300" spans="1:8" s="3" customFormat="1" ht="12.75">
      <c r="A300" s="258"/>
      <c r="B300" s="52"/>
      <c r="C300" s="10"/>
      <c r="F300" s="4"/>
      <c r="G300" s="223"/>
      <c r="H300" s="69"/>
    </row>
    <row r="301" spans="1:8" s="3" customFormat="1" ht="12.75">
      <c r="A301" s="258"/>
      <c r="B301" s="52"/>
      <c r="C301" s="10"/>
      <c r="F301" s="4"/>
      <c r="G301" s="223"/>
      <c r="H301" s="69"/>
    </row>
    <row r="302" spans="1:8" s="3" customFormat="1" ht="12.75">
      <c r="A302" s="258"/>
      <c r="B302" s="52"/>
      <c r="C302" s="10"/>
      <c r="F302" s="4"/>
      <c r="G302" s="223"/>
      <c r="H302" s="69"/>
    </row>
    <row r="303" spans="1:8" s="3" customFormat="1" ht="12.75">
      <c r="A303" s="258"/>
      <c r="B303" s="52"/>
      <c r="C303" s="10"/>
      <c r="F303" s="4"/>
      <c r="G303" s="223"/>
      <c r="H303" s="69"/>
    </row>
    <row r="304" spans="1:8" s="3" customFormat="1" ht="12.75">
      <c r="A304" s="258"/>
      <c r="B304" s="52"/>
      <c r="C304" s="10"/>
      <c r="F304" s="4"/>
      <c r="G304" s="223"/>
      <c r="H304" s="69"/>
    </row>
    <row r="305" spans="1:8" s="3" customFormat="1" ht="12.75">
      <c r="A305" s="258"/>
      <c r="B305" s="52"/>
      <c r="C305" s="10"/>
      <c r="F305" s="4"/>
      <c r="G305" s="223"/>
      <c r="H305" s="69"/>
    </row>
    <row r="306" spans="1:8" s="3" customFormat="1" ht="12.75">
      <c r="A306" s="258"/>
      <c r="B306" s="52"/>
      <c r="C306" s="10"/>
      <c r="F306" s="4"/>
      <c r="G306" s="223"/>
      <c r="H306" s="69"/>
    </row>
    <row r="307" spans="1:8" s="3" customFormat="1" ht="12.75">
      <c r="A307" s="258"/>
      <c r="B307" s="52"/>
      <c r="C307" s="10"/>
      <c r="F307" s="4"/>
      <c r="G307" s="223"/>
      <c r="H307" s="69"/>
    </row>
    <row r="308" spans="1:8" s="3" customFormat="1" ht="12.75">
      <c r="A308" s="258"/>
      <c r="B308" s="52"/>
      <c r="C308" s="10"/>
      <c r="F308" s="4"/>
      <c r="G308" s="223"/>
      <c r="H308" s="69"/>
    </row>
    <row r="309" spans="1:8" s="3" customFormat="1" ht="12.75">
      <c r="A309" s="258"/>
      <c r="B309" s="52"/>
      <c r="C309" s="10"/>
      <c r="F309" s="4"/>
      <c r="G309" s="223"/>
      <c r="H309" s="69"/>
    </row>
    <row r="310" spans="1:8" s="3" customFormat="1" ht="12.75">
      <c r="A310" s="258"/>
      <c r="B310" s="52"/>
      <c r="C310" s="10"/>
      <c r="F310" s="4"/>
      <c r="G310" s="223"/>
      <c r="H310" s="69"/>
    </row>
    <row r="311" spans="1:8" s="3" customFormat="1" ht="12.75">
      <c r="A311" s="258"/>
      <c r="B311" s="52"/>
      <c r="C311" s="10"/>
      <c r="F311" s="4"/>
      <c r="G311" s="223"/>
      <c r="H311" s="69"/>
    </row>
    <row r="312" spans="1:8" s="3" customFormat="1" ht="12.75">
      <c r="A312" s="258"/>
      <c r="B312" s="52"/>
      <c r="C312" s="10"/>
      <c r="F312" s="4"/>
      <c r="G312" s="223"/>
      <c r="H312" s="69"/>
    </row>
    <row r="313" spans="1:8" s="3" customFormat="1" ht="12.75">
      <c r="A313" s="258"/>
      <c r="B313" s="52"/>
      <c r="C313" s="10"/>
      <c r="F313" s="4"/>
      <c r="G313" s="223"/>
      <c r="H313" s="69"/>
    </row>
    <row r="314" spans="1:8" s="3" customFormat="1" ht="12.75">
      <c r="A314" s="258"/>
      <c r="B314" s="52"/>
      <c r="C314" s="10"/>
      <c r="F314" s="4"/>
      <c r="G314" s="223"/>
      <c r="H314" s="69"/>
    </row>
    <row r="315" spans="1:8" s="3" customFormat="1" ht="12.75">
      <c r="A315" s="258"/>
      <c r="B315" s="52"/>
      <c r="C315" s="10"/>
      <c r="F315" s="4"/>
      <c r="G315" s="223"/>
      <c r="H315" s="69"/>
    </row>
    <row r="316" spans="1:8" s="3" customFormat="1" ht="12.75">
      <c r="A316" s="258"/>
      <c r="B316" s="52"/>
      <c r="C316" s="10"/>
      <c r="F316" s="4"/>
      <c r="G316" s="223"/>
      <c r="H316" s="69"/>
    </row>
  </sheetData>
  <sheetProtection/>
  <mergeCells count="3">
    <mergeCell ref="A2:C2"/>
    <mergeCell ref="A3:C3"/>
    <mergeCell ref="A1:H1"/>
  </mergeCells>
  <printOptions horizontalCentered="1"/>
  <pageMargins left="0.38" right="0.43" top="0.6299212598425197" bottom="0.62" header="0.5118110236220472" footer="0.34"/>
  <pageSetup firstPageNumber="414" useFirstPageNumber="1"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.7109375" style="249" customWidth="1"/>
    <col min="2" max="2" width="5.140625" style="27" customWidth="1"/>
    <col min="3" max="3" width="48.7109375" style="0" customWidth="1"/>
    <col min="4" max="4" width="12.00390625" style="0" customWidth="1"/>
    <col min="5" max="5" width="13.57421875" style="0" customWidth="1"/>
    <col min="6" max="6" width="12.140625" style="191" customWidth="1"/>
    <col min="7" max="7" width="8.140625" style="227" customWidth="1"/>
    <col min="8" max="8" width="8.140625" style="226" customWidth="1"/>
  </cols>
  <sheetData>
    <row r="1" spans="1:8" s="38" customFormat="1" ht="30" customHeight="1">
      <c r="A1" s="272" t="s">
        <v>42</v>
      </c>
      <c r="B1" s="269"/>
      <c r="C1" s="269"/>
      <c r="D1" s="269"/>
      <c r="E1" s="270"/>
      <c r="F1" s="270"/>
      <c r="G1" s="270"/>
      <c r="H1" s="271"/>
    </row>
    <row r="2" spans="1:8" s="3" customFormat="1" ht="27.75" customHeight="1">
      <c r="A2" s="341" t="s">
        <v>250</v>
      </c>
      <c r="B2" s="342"/>
      <c r="C2" s="342"/>
      <c r="D2" s="208" t="s">
        <v>251</v>
      </c>
      <c r="E2" s="209" t="s">
        <v>252</v>
      </c>
      <c r="F2" s="209" t="s">
        <v>253</v>
      </c>
      <c r="G2" s="214" t="s">
        <v>254</v>
      </c>
      <c r="H2" s="214" t="s">
        <v>254</v>
      </c>
    </row>
    <row r="3" spans="1:8" s="3" customFormat="1" ht="12.75" customHeight="1">
      <c r="A3" s="343">
        <v>1</v>
      </c>
      <c r="B3" s="343"/>
      <c r="C3" s="343"/>
      <c r="D3" s="211">
        <v>2</v>
      </c>
      <c r="E3" s="211">
        <v>3</v>
      </c>
      <c r="F3" s="211">
        <v>4</v>
      </c>
      <c r="G3" s="215" t="s">
        <v>255</v>
      </c>
      <c r="H3" s="215" t="s">
        <v>256</v>
      </c>
    </row>
    <row r="4" spans="1:8" s="48" customFormat="1" ht="22.5" customHeight="1">
      <c r="A4" s="257"/>
      <c r="B4" s="146"/>
      <c r="C4" s="149" t="s">
        <v>72</v>
      </c>
      <c r="D4" s="132">
        <f>D5-D18</f>
        <v>-7636861</v>
      </c>
      <c r="E4" s="132">
        <f>E5-E18</f>
        <v>-13142000</v>
      </c>
      <c r="F4" s="132">
        <f>F5-F18</f>
        <v>15344679.799999997</v>
      </c>
      <c r="G4" s="212">
        <f>F4/D4*100</f>
        <v>-200.92914876937</v>
      </c>
      <c r="H4" s="67">
        <f>F4/E4*100</f>
        <v>-116.76061330086742</v>
      </c>
    </row>
    <row r="5" spans="1:8" s="48" customFormat="1" ht="24" customHeight="1">
      <c r="A5" s="258">
        <v>8</v>
      </c>
      <c r="B5" s="54"/>
      <c r="C5" s="48" t="s">
        <v>31</v>
      </c>
      <c r="D5" s="132">
        <f>D6</f>
        <v>23488264</v>
      </c>
      <c r="E5" s="132">
        <f>E6</f>
        <v>66954000</v>
      </c>
      <c r="F5" s="132">
        <f>F6</f>
        <v>65289617.62</v>
      </c>
      <c r="G5" s="212">
        <f aca="true" t="shared" si="0" ref="G5:G34">F5/D5*100</f>
        <v>277.96697797674614</v>
      </c>
      <c r="H5" s="67">
        <f aca="true" t="shared" si="1" ref="H5:H27">F5/E5*100</f>
        <v>97.51414048451174</v>
      </c>
    </row>
    <row r="6" spans="1:8" s="48" customFormat="1" ht="13.5" customHeight="1">
      <c r="A6" s="257">
        <v>81</v>
      </c>
      <c r="B6" s="54"/>
      <c r="C6" s="48" t="s">
        <v>71</v>
      </c>
      <c r="D6" s="132">
        <f>D7+D9+D11+D14</f>
        <v>23488264</v>
      </c>
      <c r="E6" s="132">
        <f>E7+E9+E11+E14</f>
        <v>66954000</v>
      </c>
      <c r="F6" s="132">
        <f>F7+F9+F11+F14</f>
        <v>65289617.62</v>
      </c>
      <c r="G6" s="212">
        <f t="shared" si="0"/>
        <v>277.96697797674614</v>
      </c>
      <c r="H6" s="67">
        <f t="shared" si="1"/>
        <v>97.51414048451174</v>
      </c>
    </row>
    <row r="7" spans="1:8" s="48" customFormat="1" ht="25.5">
      <c r="A7" s="258">
        <v>814</v>
      </c>
      <c r="B7" s="54"/>
      <c r="C7" s="44" t="s">
        <v>197</v>
      </c>
      <c r="D7" s="132">
        <f>D8</f>
        <v>321320</v>
      </c>
      <c r="E7" s="132">
        <f>E8</f>
        <v>320000</v>
      </c>
      <c r="F7" s="132">
        <f>F8</f>
        <v>321320</v>
      </c>
      <c r="G7" s="212">
        <f t="shared" si="0"/>
        <v>100</v>
      </c>
      <c r="H7" s="67">
        <f t="shared" si="1"/>
        <v>100.4125</v>
      </c>
    </row>
    <row r="8" spans="1:8" s="100" customFormat="1" ht="13.5" customHeight="1">
      <c r="A8" s="144"/>
      <c r="B8" s="150">
        <v>8141</v>
      </c>
      <c r="C8" s="114" t="s">
        <v>198</v>
      </c>
      <c r="D8" s="111">
        <v>321320</v>
      </c>
      <c r="E8" s="199">
        <v>320000</v>
      </c>
      <c r="F8" s="111">
        <v>321320</v>
      </c>
      <c r="G8" s="180">
        <f t="shared" si="0"/>
        <v>100</v>
      </c>
      <c r="H8" s="201">
        <f t="shared" si="1"/>
        <v>100.4125</v>
      </c>
    </row>
    <row r="9" spans="1:8" s="48" customFormat="1" ht="24" customHeight="1">
      <c r="A9" s="258">
        <v>815</v>
      </c>
      <c r="B9" s="54"/>
      <c r="C9" s="44" t="s">
        <v>178</v>
      </c>
      <c r="D9" s="88">
        <f>D10</f>
        <v>5000000</v>
      </c>
      <c r="E9" s="88">
        <f>E10</f>
        <v>45000000</v>
      </c>
      <c r="F9" s="88">
        <f>F10</f>
        <v>45000000</v>
      </c>
      <c r="G9" s="163">
        <f t="shared" si="0"/>
        <v>900</v>
      </c>
      <c r="H9" s="67">
        <f t="shared" si="1"/>
        <v>100</v>
      </c>
    </row>
    <row r="10" spans="1:8" s="100" customFormat="1" ht="24" customHeight="1">
      <c r="A10" s="144"/>
      <c r="B10" s="150">
        <v>8153</v>
      </c>
      <c r="C10" s="114" t="s">
        <v>168</v>
      </c>
      <c r="D10" s="111">
        <v>5000000</v>
      </c>
      <c r="E10" s="199">
        <v>45000000</v>
      </c>
      <c r="F10" s="111">
        <v>45000000</v>
      </c>
      <c r="G10" s="180">
        <f t="shared" si="0"/>
        <v>900</v>
      </c>
      <c r="H10" s="201">
        <f t="shared" si="1"/>
        <v>100</v>
      </c>
    </row>
    <row r="11" spans="1:8" s="48" customFormat="1" ht="24" customHeight="1">
      <c r="A11" s="258">
        <v>816</v>
      </c>
      <c r="B11" s="54"/>
      <c r="C11" s="44" t="s">
        <v>179</v>
      </c>
      <c r="D11" s="88">
        <f>D12+D13</f>
        <v>17657776</v>
      </c>
      <c r="E11" s="88">
        <f>E12+E13</f>
        <v>20314000</v>
      </c>
      <c r="F11" s="88">
        <f>F12+F13</f>
        <v>19312492.44</v>
      </c>
      <c r="G11" s="163">
        <f t="shared" si="0"/>
        <v>109.3710354010607</v>
      </c>
      <c r="H11" s="67">
        <f t="shared" si="1"/>
        <v>95.0698653145614</v>
      </c>
    </row>
    <row r="12" spans="1:8" s="100" customFormat="1" ht="24" customHeight="1">
      <c r="A12" s="144"/>
      <c r="B12" s="150">
        <v>8163</v>
      </c>
      <c r="C12" s="114" t="s">
        <v>167</v>
      </c>
      <c r="D12" s="111">
        <v>17187776</v>
      </c>
      <c r="E12" s="199">
        <v>19884000</v>
      </c>
      <c r="F12" s="111">
        <v>18712492.44</v>
      </c>
      <c r="G12" s="180">
        <f t="shared" si="0"/>
        <v>108.8709350180035</v>
      </c>
      <c r="H12" s="201">
        <f t="shared" si="1"/>
        <v>94.10829028364515</v>
      </c>
    </row>
    <row r="13" spans="1:8" s="100" customFormat="1" ht="13.5" customHeight="1">
      <c r="A13" s="144"/>
      <c r="B13" s="150">
        <v>8164</v>
      </c>
      <c r="C13" s="114" t="s">
        <v>199</v>
      </c>
      <c r="D13" s="111">
        <v>470000</v>
      </c>
      <c r="E13" s="199">
        <v>430000</v>
      </c>
      <c r="F13" s="111">
        <v>600000</v>
      </c>
      <c r="G13" s="180">
        <f t="shared" si="0"/>
        <v>127.65957446808511</v>
      </c>
      <c r="H13" s="201">
        <f t="shared" si="1"/>
        <v>139.53488372093022</v>
      </c>
    </row>
    <row r="14" spans="1:8" s="99" customFormat="1" ht="17.25" customHeight="1">
      <c r="A14" s="107">
        <v>817</v>
      </c>
      <c r="B14" s="133"/>
      <c r="C14" s="65" t="s">
        <v>200</v>
      </c>
      <c r="D14" s="88">
        <f>D15+D16+D17</f>
        <v>509168</v>
      </c>
      <c r="E14" s="88">
        <f>E15+E16+E17</f>
        <v>1320000</v>
      </c>
      <c r="F14" s="88">
        <f>F15+F16+F17</f>
        <v>655805.1799999999</v>
      </c>
      <c r="G14" s="163">
        <f t="shared" si="0"/>
        <v>128.79937073814537</v>
      </c>
      <c r="H14" s="67">
        <f t="shared" si="1"/>
        <v>49.6822106060606</v>
      </c>
    </row>
    <row r="15" spans="1:8" s="100" customFormat="1" ht="13.5" customHeight="1">
      <c r="A15" s="144"/>
      <c r="B15" s="150">
        <v>8173</v>
      </c>
      <c r="C15" s="114" t="s">
        <v>201</v>
      </c>
      <c r="D15" s="111">
        <v>200000</v>
      </c>
      <c r="E15" s="199">
        <v>120000</v>
      </c>
      <c r="F15" s="111">
        <v>86637.18</v>
      </c>
      <c r="G15" s="180">
        <f t="shared" si="0"/>
        <v>43.31858999999999</v>
      </c>
      <c r="H15" s="201">
        <f t="shared" si="1"/>
        <v>72.19765</v>
      </c>
    </row>
    <row r="16" spans="1:8" s="100" customFormat="1" ht="13.5" customHeight="1" hidden="1">
      <c r="A16" s="144"/>
      <c r="B16" s="150">
        <v>8174</v>
      </c>
      <c r="C16" s="114" t="s">
        <v>202</v>
      </c>
      <c r="D16" s="111">
        <v>0</v>
      </c>
      <c r="E16" s="199">
        <v>800000</v>
      </c>
      <c r="F16" s="111">
        <v>0</v>
      </c>
      <c r="G16" s="180" t="e">
        <f t="shared" si="0"/>
        <v>#DIV/0!</v>
      </c>
      <c r="H16" s="201">
        <f t="shared" si="1"/>
        <v>0</v>
      </c>
    </row>
    <row r="17" spans="1:8" s="100" customFormat="1" ht="24" customHeight="1">
      <c r="A17" s="144"/>
      <c r="B17" s="150">
        <v>8176</v>
      </c>
      <c r="C17" s="114" t="s">
        <v>203</v>
      </c>
      <c r="D17" s="111">
        <v>309168</v>
      </c>
      <c r="E17" s="199">
        <v>400000</v>
      </c>
      <c r="F17" s="111">
        <v>569168</v>
      </c>
      <c r="G17" s="180">
        <f t="shared" si="0"/>
        <v>184.09667235936448</v>
      </c>
      <c r="H17" s="201">
        <f t="shared" si="1"/>
        <v>142.292</v>
      </c>
    </row>
    <row r="18" spans="1:8" s="3" customFormat="1" ht="24" customHeight="1">
      <c r="A18" s="273">
        <v>5</v>
      </c>
      <c r="B18" s="51"/>
      <c r="C18" s="37" t="s">
        <v>32</v>
      </c>
      <c r="D18" s="123">
        <f>D19</f>
        <v>31125125</v>
      </c>
      <c r="E18" s="123">
        <f>E19+E32</f>
        <v>80096000</v>
      </c>
      <c r="F18" s="123">
        <f>F19</f>
        <v>49944937.82</v>
      </c>
      <c r="G18" s="229">
        <f t="shared" si="0"/>
        <v>160.4650192408866</v>
      </c>
      <c r="H18" s="67">
        <f t="shared" si="1"/>
        <v>62.35634466140632</v>
      </c>
    </row>
    <row r="19" spans="1:8" s="3" customFormat="1" ht="12.75">
      <c r="A19" s="250">
        <v>51</v>
      </c>
      <c r="B19" s="51"/>
      <c r="C19" s="2" t="s">
        <v>33</v>
      </c>
      <c r="D19" s="123">
        <f>D22+D24+D26+D29</f>
        <v>31125125</v>
      </c>
      <c r="E19" s="123">
        <f>E20+E22+E24+E26+E29</f>
        <v>70096000</v>
      </c>
      <c r="F19" s="123">
        <f>F22+F24+F26+F29</f>
        <v>49944937.82</v>
      </c>
      <c r="G19" s="229">
        <f t="shared" si="0"/>
        <v>160.4650192408866</v>
      </c>
      <c r="H19" s="67">
        <f t="shared" si="1"/>
        <v>71.25219387696873</v>
      </c>
    </row>
    <row r="20" spans="1:8" s="48" customFormat="1" ht="24" customHeight="1" hidden="1">
      <c r="A20" s="258">
        <v>512</v>
      </c>
      <c r="B20" s="54"/>
      <c r="C20" s="65" t="s">
        <v>112</v>
      </c>
      <c r="D20" s="123">
        <f>D21</f>
        <v>0</v>
      </c>
      <c r="E20" s="123">
        <f>E21</f>
        <v>0</v>
      </c>
      <c r="F20" s="123" t="e">
        <f>F21</f>
        <v>#DIV/0!</v>
      </c>
      <c r="G20" s="229" t="e">
        <f t="shared" si="0"/>
        <v>#DIV/0!</v>
      </c>
      <c r="H20" s="67" t="e">
        <f t="shared" si="1"/>
        <v>#DIV/0!</v>
      </c>
    </row>
    <row r="21" spans="1:8" s="90" customFormat="1" ht="24" customHeight="1" hidden="1">
      <c r="A21" s="274"/>
      <c r="B21" s="116">
        <v>5121</v>
      </c>
      <c r="C21" s="95" t="s">
        <v>113</v>
      </c>
      <c r="D21" s="91">
        <f>'posebni dio'!C394</f>
        <v>0</v>
      </c>
      <c r="E21" s="91">
        <f>'posebni dio'!C394</f>
        <v>0</v>
      </c>
      <c r="F21" s="91" t="e">
        <f>'posebni dio'!E394</f>
        <v>#DIV/0!</v>
      </c>
      <c r="G21" s="231" t="e">
        <f t="shared" si="0"/>
        <v>#DIV/0!</v>
      </c>
      <c r="H21" s="67" t="e">
        <f t="shared" si="1"/>
        <v>#DIV/0!</v>
      </c>
    </row>
    <row r="22" spans="1:8" s="3" customFormat="1" ht="25.5">
      <c r="A22" s="258">
        <v>514</v>
      </c>
      <c r="B22" s="52"/>
      <c r="C22" s="65" t="s">
        <v>111</v>
      </c>
      <c r="D22" s="123">
        <f>D23</f>
        <v>0</v>
      </c>
      <c r="E22" s="123">
        <f>E23</f>
        <v>5000000</v>
      </c>
      <c r="F22" s="123">
        <f>F23</f>
        <v>0</v>
      </c>
      <c r="G22" s="229"/>
      <c r="H22" s="67">
        <f t="shared" si="1"/>
        <v>0</v>
      </c>
    </row>
    <row r="23" spans="1:8" s="90" customFormat="1" ht="13.5" customHeight="1" hidden="1">
      <c r="A23" s="274"/>
      <c r="B23" s="116">
        <v>5141</v>
      </c>
      <c r="C23" s="95" t="s">
        <v>110</v>
      </c>
      <c r="D23" s="91">
        <v>0</v>
      </c>
      <c r="E23" s="256">
        <v>5000000</v>
      </c>
      <c r="F23" s="91">
        <v>0</v>
      </c>
      <c r="G23" s="231" t="e">
        <f t="shared" si="0"/>
        <v>#DIV/0!</v>
      </c>
      <c r="H23" s="148">
        <f t="shared" si="1"/>
        <v>0</v>
      </c>
    </row>
    <row r="24" spans="1:8" s="99" customFormat="1" ht="25.5">
      <c r="A24" s="107">
        <v>515</v>
      </c>
      <c r="B24" s="133"/>
      <c r="C24" s="104" t="s">
        <v>206</v>
      </c>
      <c r="D24" s="88">
        <f>D25</f>
        <v>25000000</v>
      </c>
      <c r="E24" s="88">
        <f>E25</f>
        <v>40579000</v>
      </c>
      <c r="F24" s="88">
        <f>F25</f>
        <v>40000000</v>
      </c>
      <c r="G24" s="163">
        <f t="shared" si="0"/>
        <v>160</v>
      </c>
      <c r="H24" s="67">
        <f t="shared" si="1"/>
        <v>98.57315360161661</v>
      </c>
    </row>
    <row r="25" spans="1:8" s="90" customFormat="1" ht="25.5">
      <c r="A25" s="274"/>
      <c r="B25" s="116">
        <v>5153</v>
      </c>
      <c r="C25" s="95" t="s">
        <v>205</v>
      </c>
      <c r="D25" s="91">
        <v>25000000</v>
      </c>
      <c r="E25" s="256">
        <v>40579000</v>
      </c>
      <c r="F25" s="91">
        <v>40000000</v>
      </c>
      <c r="G25" s="231">
        <f t="shared" si="0"/>
        <v>160</v>
      </c>
      <c r="H25" s="201">
        <f t="shared" si="1"/>
        <v>98.57315360161661</v>
      </c>
    </row>
    <row r="26" spans="1:8" s="3" customFormat="1" ht="25.5">
      <c r="A26" s="258">
        <v>516</v>
      </c>
      <c r="B26" s="52"/>
      <c r="C26" s="65" t="s">
        <v>169</v>
      </c>
      <c r="D26" s="123">
        <f>SUM(D27:D28)</f>
        <v>6125125</v>
      </c>
      <c r="E26" s="123">
        <f>SUM(E27:E28)</f>
        <v>24517000</v>
      </c>
      <c r="F26" s="123">
        <f>SUM(F27:F28)</f>
        <v>9944937.82</v>
      </c>
      <c r="G26" s="229">
        <f t="shared" si="0"/>
        <v>162.36301822411787</v>
      </c>
      <c r="H26" s="67">
        <f t="shared" si="1"/>
        <v>40.56343688053188</v>
      </c>
    </row>
    <row r="27" spans="1:8" s="90" customFormat="1" ht="25.5">
      <c r="A27" s="274"/>
      <c r="B27" s="116">
        <v>5163</v>
      </c>
      <c r="C27" s="95" t="s">
        <v>170</v>
      </c>
      <c r="D27" s="91">
        <v>6125125</v>
      </c>
      <c r="E27" s="256">
        <v>23900000</v>
      </c>
      <c r="F27" s="91">
        <v>9355252.74</v>
      </c>
      <c r="G27" s="231">
        <f t="shared" si="0"/>
        <v>152.73570318973083</v>
      </c>
      <c r="H27" s="201">
        <f t="shared" si="1"/>
        <v>39.143316903765694</v>
      </c>
    </row>
    <row r="28" spans="1:8" s="90" customFormat="1" ht="13.5" customHeight="1">
      <c r="A28" s="274"/>
      <c r="B28" s="116">
        <v>5164</v>
      </c>
      <c r="C28" s="105" t="s">
        <v>207</v>
      </c>
      <c r="D28" s="91"/>
      <c r="E28" s="256">
        <v>617000</v>
      </c>
      <c r="F28" s="91">
        <v>589685.08</v>
      </c>
      <c r="G28" s="231"/>
      <c r="H28" s="201"/>
    </row>
    <row r="29" spans="1:8" s="3" customFormat="1" ht="13.5" customHeight="1" hidden="1">
      <c r="A29" s="258">
        <v>517</v>
      </c>
      <c r="B29" s="52"/>
      <c r="C29" s="64" t="s">
        <v>108</v>
      </c>
      <c r="D29" s="123">
        <f>SUM(D30:D31)</f>
        <v>0</v>
      </c>
      <c r="E29" s="123">
        <f>SUM(E30:E31)</f>
        <v>0</v>
      </c>
      <c r="F29" s="123">
        <f>SUM(F30:F31)</f>
        <v>0</v>
      </c>
      <c r="G29" s="229"/>
      <c r="H29" s="67"/>
    </row>
    <row r="30" spans="1:8" s="128" customFormat="1" ht="13.5" customHeight="1" hidden="1">
      <c r="A30" s="275"/>
      <c r="B30" s="130">
        <v>5172</v>
      </c>
      <c r="C30" s="111" t="s">
        <v>217</v>
      </c>
      <c r="D30" s="111">
        <v>0</v>
      </c>
      <c r="E30" s="111">
        <v>0</v>
      </c>
      <c r="F30" s="111">
        <v>0</v>
      </c>
      <c r="G30" s="180"/>
      <c r="H30" s="67"/>
    </row>
    <row r="31" spans="1:8" s="90" customFormat="1" ht="13.5" customHeight="1" hidden="1">
      <c r="A31" s="274"/>
      <c r="B31" s="116">
        <v>5174</v>
      </c>
      <c r="C31" s="95" t="s">
        <v>166</v>
      </c>
      <c r="D31" s="91">
        <v>0</v>
      </c>
      <c r="E31" s="91">
        <v>0</v>
      </c>
      <c r="F31" s="91">
        <v>0</v>
      </c>
      <c r="G31" s="231"/>
      <c r="H31" s="67"/>
    </row>
    <row r="32" spans="1:8" s="90" customFormat="1" ht="12.75">
      <c r="A32" s="92">
        <v>53</v>
      </c>
      <c r="B32" s="120"/>
      <c r="C32" s="99" t="s">
        <v>243</v>
      </c>
      <c r="D32" s="88">
        <f aca="true" t="shared" si="2" ref="D32:F33">D33</f>
        <v>0</v>
      </c>
      <c r="E32" s="123">
        <f t="shared" si="2"/>
        <v>10000000</v>
      </c>
      <c r="F32" s="88">
        <f t="shared" si="2"/>
        <v>0</v>
      </c>
      <c r="G32" s="163"/>
      <c r="H32" s="178"/>
    </row>
    <row r="33" spans="1:8" s="3" customFormat="1" ht="12.75">
      <c r="A33" s="257">
        <v>532</v>
      </c>
      <c r="B33" s="26"/>
      <c r="C33" s="48" t="s">
        <v>244</v>
      </c>
      <c r="D33" s="132">
        <f t="shared" si="2"/>
        <v>0</v>
      </c>
      <c r="E33" s="123">
        <f t="shared" si="2"/>
        <v>10000000</v>
      </c>
      <c r="F33" s="132">
        <f t="shared" si="2"/>
        <v>0</v>
      </c>
      <c r="G33" s="212"/>
      <c r="H33" s="178"/>
    </row>
    <row r="34" spans="1:8" s="3" customFormat="1" ht="12.75" hidden="1">
      <c r="A34" s="249"/>
      <c r="B34" s="26">
        <v>5321</v>
      </c>
      <c r="C34" s="3" t="s">
        <v>244</v>
      </c>
      <c r="D34" s="4">
        <v>0</v>
      </c>
      <c r="E34" s="256">
        <v>10000000</v>
      </c>
      <c r="F34" s="4">
        <v>0</v>
      </c>
      <c r="G34" s="222" t="e">
        <f t="shared" si="0"/>
        <v>#DIV/0!</v>
      </c>
      <c r="H34" s="179" t="s">
        <v>182</v>
      </c>
    </row>
    <row r="35" spans="1:8" s="3" customFormat="1" ht="12.75">
      <c r="A35" s="249"/>
      <c r="B35" s="26"/>
      <c r="D35" s="4"/>
      <c r="F35" s="4"/>
      <c r="G35" s="222"/>
      <c r="H35" s="69"/>
    </row>
    <row r="36" spans="1:8" s="3" customFormat="1" ht="12.75">
      <c r="A36" s="249"/>
      <c r="B36" s="26"/>
      <c r="D36" s="4"/>
      <c r="F36" s="4"/>
      <c r="G36" s="223"/>
      <c r="H36" s="69"/>
    </row>
    <row r="37" spans="1:8" s="3" customFormat="1" ht="12.75">
      <c r="A37" s="249"/>
      <c r="B37" s="26"/>
      <c r="F37" s="4"/>
      <c r="G37" s="223"/>
      <c r="H37" s="69"/>
    </row>
    <row r="38" spans="1:8" s="3" customFormat="1" ht="12.75">
      <c r="A38" s="249"/>
      <c r="B38" s="26"/>
      <c r="F38" s="4"/>
      <c r="G38" s="223"/>
      <c r="H38" s="69"/>
    </row>
    <row r="39" spans="1:8" s="3" customFormat="1" ht="12.75">
      <c r="A39" s="249"/>
      <c r="B39" s="26"/>
      <c r="F39" s="4"/>
      <c r="G39" s="223"/>
      <c r="H39" s="69"/>
    </row>
    <row r="40" spans="1:8" s="3" customFormat="1" ht="12.75">
      <c r="A40" s="249"/>
      <c r="B40" s="26"/>
      <c r="F40" s="4"/>
      <c r="G40" s="223"/>
      <c r="H40" s="69"/>
    </row>
    <row r="41" spans="1:8" s="3" customFormat="1" ht="12.75">
      <c r="A41" s="249"/>
      <c r="B41" s="26"/>
      <c r="F41" s="4"/>
      <c r="G41" s="223"/>
      <c r="H41" s="69"/>
    </row>
    <row r="42" spans="1:8" s="3" customFormat="1" ht="12.75">
      <c r="A42" s="249"/>
      <c r="B42" s="26"/>
      <c r="F42" s="4"/>
      <c r="G42" s="223"/>
      <c r="H42" s="69"/>
    </row>
    <row r="43" spans="1:8" s="3" customFormat="1" ht="12.75">
      <c r="A43" s="249"/>
      <c r="B43" s="26"/>
      <c r="F43" s="4"/>
      <c r="G43" s="223"/>
      <c r="H43" s="69"/>
    </row>
    <row r="44" spans="1:8" s="3" customFormat="1" ht="12.75">
      <c r="A44" s="249"/>
      <c r="B44" s="26"/>
      <c r="F44" s="4"/>
      <c r="G44" s="223"/>
      <c r="H44" s="69"/>
    </row>
    <row r="45" spans="1:8" s="3" customFormat="1" ht="12.75">
      <c r="A45" s="249"/>
      <c r="B45" s="26"/>
      <c r="F45" s="4"/>
      <c r="G45" s="223"/>
      <c r="H45" s="69"/>
    </row>
    <row r="46" spans="1:8" s="3" customFormat="1" ht="12.75">
      <c r="A46" s="249"/>
      <c r="B46" s="26"/>
      <c r="F46" s="4"/>
      <c r="G46" s="223"/>
      <c r="H46" s="69"/>
    </row>
    <row r="47" spans="1:8" s="3" customFormat="1" ht="12.75">
      <c r="A47" s="249"/>
      <c r="B47" s="26"/>
      <c r="F47" s="4"/>
      <c r="G47" s="223"/>
      <c r="H47" s="69"/>
    </row>
    <row r="48" spans="1:8" s="3" customFormat="1" ht="12.75">
      <c r="A48" s="249"/>
      <c r="B48" s="26"/>
      <c r="F48" s="4"/>
      <c r="G48" s="223"/>
      <c r="H48" s="69"/>
    </row>
    <row r="49" spans="1:8" s="3" customFormat="1" ht="12.75">
      <c r="A49" s="249"/>
      <c r="B49" s="26"/>
      <c r="F49" s="4"/>
      <c r="G49" s="223"/>
      <c r="H49" s="69"/>
    </row>
    <row r="50" spans="1:8" s="3" customFormat="1" ht="12.75">
      <c r="A50" s="249"/>
      <c r="B50" s="26"/>
      <c r="F50" s="4"/>
      <c r="G50" s="223"/>
      <c r="H50" s="69"/>
    </row>
    <row r="51" spans="1:8" s="3" customFormat="1" ht="12.75">
      <c r="A51" s="249"/>
      <c r="B51" s="26"/>
      <c r="F51" s="4"/>
      <c r="G51" s="223"/>
      <c r="H51" s="69"/>
    </row>
    <row r="52" spans="1:8" s="3" customFormat="1" ht="12.75">
      <c r="A52" s="249"/>
      <c r="B52" s="26"/>
      <c r="F52" s="4"/>
      <c r="G52" s="223"/>
      <c r="H52" s="69"/>
    </row>
    <row r="53" spans="1:8" s="3" customFormat="1" ht="12.75">
      <c r="A53" s="249"/>
      <c r="B53" s="26"/>
      <c r="F53" s="4"/>
      <c r="G53" s="223"/>
      <c r="H53" s="69"/>
    </row>
    <row r="54" spans="1:8" s="3" customFormat="1" ht="12.75">
      <c r="A54" s="249"/>
      <c r="B54" s="26"/>
      <c r="F54" s="4"/>
      <c r="G54" s="223"/>
      <c r="H54" s="69"/>
    </row>
    <row r="55" spans="1:8" s="3" customFormat="1" ht="12.75">
      <c r="A55" s="249"/>
      <c r="B55" s="26"/>
      <c r="F55" s="4"/>
      <c r="G55" s="223"/>
      <c r="H55" s="69"/>
    </row>
    <row r="56" spans="1:8" s="3" customFormat="1" ht="12.75">
      <c r="A56" s="249"/>
      <c r="B56" s="26"/>
      <c r="F56" s="4"/>
      <c r="G56" s="223"/>
      <c r="H56" s="69"/>
    </row>
    <row r="57" spans="1:8" s="3" customFormat="1" ht="12.75">
      <c r="A57" s="249"/>
      <c r="B57" s="26"/>
      <c r="F57" s="4"/>
      <c r="G57" s="223"/>
      <c r="H57" s="69"/>
    </row>
    <row r="58" spans="1:8" s="3" customFormat="1" ht="12.75">
      <c r="A58" s="249"/>
      <c r="B58" s="26"/>
      <c r="F58" s="4"/>
      <c r="G58" s="223"/>
      <c r="H58" s="69"/>
    </row>
    <row r="59" spans="1:8" s="3" customFormat="1" ht="12.75">
      <c r="A59" s="249"/>
      <c r="B59" s="26"/>
      <c r="F59" s="4"/>
      <c r="G59" s="223"/>
      <c r="H59" s="69"/>
    </row>
    <row r="60" spans="1:8" s="3" customFormat="1" ht="12.75">
      <c r="A60" s="249"/>
      <c r="B60" s="26"/>
      <c r="F60" s="4"/>
      <c r="G60" s="223"/>
      <c r="H60" s="69"/>
    </row>
    <row r="61" spans="1:8" s="3" customFormat="1" ht="12.75">
      <c r="A61" s="249"/>
      <c r="B61" s="26"/>
      <c r="F61" s="4"/>
      <c r="G61" s="223"/>
      <c r="H61" s="69"/>
    </row>
    <row r="62" spans="1:8" s="3" customFormat="1" ht="12.75">
      <c r="A62" s="249"/>
      <c r="B62" s="26"/>
      <c r="F62" s="4"/>
      <c r="G62" s="223"/>
      <c r="H62" s="69"/>
    </row>
    <row r="63" spans="1:8" s="3" customFormat="1" ht="12.75">
      <c r="A63" s="249"/>
      <c r="B63" s="26"/>
      <c r="F63" s="4"/>
      <c r="G63" s="223"/>
      <c r="H63" s="69"/>
    </row>
    <row r="64" spans="1:8" s="3" customFormat="1" ht="12.75">
      <c r="A64" s="249"/>
      <c r="B64" s="26"/>
      <c r="F64" s="4"/>
      <c r="G64" s="223"/>
      <c r="H64" s="69"/>
    </row>
    <row r="65" spans="1:8" s="3" customFormat="1" ht="12.75">
      <c r="A65" s="249"/>
      <c r="B65" s="26"/>
      <c r="F65" s="4"/>
      <c r="G65" s="223"/>
      <c r="H65" s="69"/>
    </row>
    <row r="66" spans="1:8" s="3" customFormat="1" ht="12.75">
      <c r="A66" s="249"/>
      <c r="B66" s="26"/>
      <c r="F66" s="4"/>
      <c r="G66" s="223"/>
      <c r="H66" s="69"/>
    </row>
    <row r="67" spans="1:8" s="3" customFormat="1" ht="12.75">
      <c r="A67" s="249"/>
      <c r="B67" s="26"/>
      <c r="F67" s="4"/>
      <c r="G67" s="223"/>
      <c r="H67" s="69"/>
    </row>
    <row r="68" spans="1:8" s="3" customFormat="1" ht="12.75">
      <c r="A68" s="249"/>
      <c r="B68" s="26"/>
      <c r="F68" s="4"/>
      <c r="G68" s="223"/>
      <c r="H68" s="69"/>
    </row>
    <row r="69" spans="1:8" s="3" customFormat="1" ht="12.75">
      <c r="A69" s="249"/>
      <c r="B69" s="26"/>
      <c r="F69" s="4"/>
      <c r="G69" s="223"/>
      <c r="H69" s="69"/>
    </row>
    <row r="70" spans="1:8" s="3" customFormat="1" ht="12.75">
      <c r="A70" s="249"/>
      <c r="B70" s="26"/>
      <c r="F70" s="4"/>
      <c r="G70" s="223"/>
      <c r="H70" s="69"/>
    </row>
    <row r="71" spans="1:8" s="3" customFormat="1" ht="12.75">
      <c r="A71" s="249"/>
      <c r="B71" s="26"/>
      <c r="F71" s="4"/>
      <c r="G71" s="223"/>
      <c r="H71" s="69"/>
    </row>
    <row r="72" spans="1:8" s="3" customFormat="1" ht="12.75">
      <c r="A72" s="249"/>
      <c r="B72" s="26"/>
      <c r="F72" s="4"/>
      <c r="G72" s="223"/>
      <c r="H72" s="69"/>
    </row>
    <row r="73" spans="1:8" s="3" customFormat="1" ht="12.75">
      <c r="A73" s="249"/>
      <c r="B73" s="26"/>
      <c r="F73" s="4"/>
      <c r="G73" s="223"/>
      <c r="H73" s="69"/>
    </row>
    <row r="74" spans="1:8" s="3" customFormat="1" ht="12.75">
      <c r="A74" s="249"/>
      <c r="B74" s="26"/>
      <c r="F74" s="4"/>
      <c r="G74" s="223"/>
      <c r="H74" s="69"/>
    </row>
    <row r="75" spans="1:8" s="3" customFormat="1" ht="12.75">
      <c r="A75" s="249"/>
      <c r="B75" s="26"/>
      <c r="F75" s="4"/>
      <c r="G75" s="223"/>
      <c r="H75" s="69"/>
    </row>
    <row r="76" spans="1:8" s="3" customFormat="1" ht="12.75">
      <c r="A76" s="249"/>
      <c r="B76" s="26"/>
      <c r="F76" s="4"/>
      <c r="G76" s="223"/>
      <c r="H76" s="69"/>
    </row>
    <row r="77" spans="1:8" s="3" customFormat="1" ht="12.75">
      <c r="A77" s="249"/>
      <c r="B77" s="26"/>
      <c r="F77" s="4"/>
      <c r="G77" s="223"/>
      <c r="H77" s="69"/>
    </row>
    <row r="78" spans="1:8" s="3" customFormat="1" ht="12.75">
      <c r="A78" s="249"/>
      <c r="B78" s="26"/>
      <c r="F78" s="4"/>
      <c r="G78" s="223"/>
      <c r="H78" s="69"/>
    </row>
    <row r="79" spans="1:8" s="3" customFormat="1" ht="12.75">
      <c r="A79" s="249"/>
      <c r="B79" s="26"/>
      <c r="F79" s="4"/>
      <c r="G79" s="223"/>
      <c r="H79" s="69"/>
    </row>
    <row r="80" spans="1:8" s="3" customFormat="1" ht="12.75">
      <c r="A80" s="249"/>
      <c r="B80" s="26"/>
      <c r="F80" s="4"/>
      <c r="G80" s="223"/>
      <c r="H80" s="69"/>
    </row>
    <row r="81" spans="1:8" s="3" customFormat="1" ht="12.75">
      <c r="A81" s="249"/>
      <c r="B81" s="26"/>
      <c r="F81" s="4"/>
      <c r="G81" s="223"/>
      <c r="H81" s="69"/>
    </row>
    <row r="82" spans="1:8" s="3" customFormat="1" ht="12.75">
      <c r="A82" s="249"/>
      <c r="B82" s="26"/>
      <c r="F82" s="4"/>
      <c r="G82" s="223"/>
      <c r="H82" s="69"/>
    </row>
    <row r="83" spans="1:8" s="3" customFormat="1" ht="12.75">
      <c r="A83" s="249"/>
      <c r="B83" s="26"/>
      <c r="F83" s="4"/>
      <c r="G83" s="223"/>
      <c r="H83" s="69"/>
    </row>
    <row r="84" spans="1:8" s="3" customFormat="1" ht="12.75">
      <c r="A84" s="249"/>
      <c r="B84" s="26"/>
      <c r="F84" s="4"/>
      <c r="G84" s="223"/>
      <c r="H84" s="69"/>
    </row>
    <row r="85" spans="1:8" s="3" customFormat="1" ht="12.75">
      <c r="A85" s="249"/>
      <c r="B85" s="26"/>
      <c r="F85" s="4"/>
      <c r="G85" s="223"/>
      <c r="H85" s="69"/>
    </row>
    <row r="86" spans="1:8" s="3" customFormat="1" ht="12.75">
      <c r="A86" s="249"/>
      <c r="B86" s="26"/>
      <c r="F86" s="4"/>
      <c r="G86" s="223"/>
      <c r="H86" s="69"/>
    </row>
    <row r="87" spans="1:8" s="3" customFormat="1" ht="12.75">
      <c r="A87" s="249"/>
      <c r="B87" s="26"/>
      <c r="F87" s="4"/>
      <c r="G87" s="223"/>
      <c r="H87" s="69"/>
    </row>
    <row r="88" spans="1:8" s="3" customFormat="1" ht="12.75">
      <c r="A88" s="249"/>
      <c r="B88" s="26"/>
      <c r="F88" s="4"/>
      <c r="G88" s="223"/>
      <c r="H88" s="69"/>
    </row>
    <row r="89" spans="1:8" s="3" customFormat="1" ht="12.75">
      <c r="A89" s="249"/>
      <c r="B89" s="26"/>
      <c r="F89" s="4"/>
      <c r="G89" s="223"/>
      <c r="H89" s="69"/>
    </row>
    <row r="90" spans="1:8" s="3" customFormat="1" ht="12.75">
      <c r="A90" s="249"/>
      <c r="B90" s="26"/>
      <c r="F90" s="4"/>
      <c r="G90" s="223"/>
      <c r="H90" s="69"/>
    </row>
    <row r="91" spans="1:8" s="3" customFormat="1" ht="12.75">
      <c r="A91" s="249"/>
      <c r="B91" s="26"/>
      <c r="F91" s="4"/>
      <c r="G91" s="223"/>
      <c r="H91" s="69"/>
    </row>
    <row r="92" spans="1:8" s="3" customFormat="1" ht="12.75">
      <c r="A92" s="249"/>
      <c r="B92" s="26"/>
      <c r="F92" s="4"/>
      <c r="G92" s="223"/>
      <c r="H92" s="69"/>
    </row>
    <row r="93" spans="1:8" s="3" customFormat="1" ht="12.75">
      <c r="A93" s="249"/>
      <c r="B93" s="26"/>
      <c r="F93" s="4"/>
      <c r="G93" s="223"/>
      <c r="H93" s="69"/>
    </row>
    <row r="94" spans="1:8" s="3" customFormat="1" ht="12.75">
      <c r="A94" s="249"/>
      <c r="B94" s="26"/>
      <c r="F94" s="4"/>
      <c r="G94" s="223"/>
      <c r="H94" s="69"/>
    </row>
    <row r="95" spans="1:8" s="3" customFormat="1" ht="12.75">
      <c r="A95" s="249"/>
      <c r="B95" s="26"/>
      <c r="F95" s="4"/>
      <c r="G95" s="223"/>
      <c r="H95" s="69"/>
    </row>
    <row r="96" spans="1:8" s="3" customFormat="1" ht="12.75">
      <c r="A96" s="249"/>
      <c r="B96" s="26"/>
      <c r="F96" s="4"/>
      <c r="G96" s="223"/>
      <c r="H96" s="69"/>
    </row>
    <row r="97" spans="1:8" s="3" customFormat="1" ht="12.75">
      <c r="A97" s="249"/>
      <c r="B97" s="26"/>
      <c r="F97" s="4"/>
      <c r="G97" s="223"/>
      <c r="H97" s="69"/>
    </row>
    <row r="98" spans="1:8" s="3" customFormat="1" ht="12.75">
      <c r="A98" s="249"/>
      <c r="B98" s="26"/>
      <c r="F98" s="4"/>
      <c r="G98" s="223"/>
      <c r="H98" s="69"/>
    </row>
    <row r="99" spans="1:8" s="3" customFormat="1" ht="12.75">
      <c r="A99" s="249"/>
      <c r="B99" s="26"/>
      <c r="F99" s="4"/>
      <c r="G99" s="223"/>
      <c r="H99" s="69"/>
    </row>
    <row r="100" spans="1:8" s="3" customFormat="1" ht="12.75">
      <c r="A100" s="249"/>
      <c r="B100" s="26"/>
      <c r="F100" s="4"/>
      <c r="G100" s="223"/>
      <c r="H100" s="69"/>
    </row>
    <row r="101" spans="1:8" s="3" customFormat="1" ht="12.75">
      <c r="A101" s="249"/>
      <c r="B101" s="26"/>
      <c r="F101" s="4"/>
      <c r="G101" s="223"/>
      <c r="H101" s="69"/>
    </row>
    <row r="102" spans="1:8" s="3" customFormat="1" ht="12.75">
      <c r="A102" s="249"/>
      <c r="B102" s="26"/>
      <c r="F102" s="4"/>
      <c r="G102" s="223"/>
      <c r="H102" s="69"/>
    </row>
    <row r="103" spans="1:8" s="3" customFormat="1" ht="12.75">
      <c r="A103" s="249"/>
      <c r="B103" s="26"/>
      <c r="F103" s="4"/>
      <c r="G103" s="223"/>
      <c r="H103" s="69"/>
    </row>
    <row r="104" spans="1:8" s="3" customFormat="1" ht="12.75">
      <c r="A104" s="249"/>
      <c r="B104" s="26"/>
      <c r="F104" s="4"/>
      <c r="G104" s="223"/>
      <c r="H104" s="69"/>
    </row>
    <row r="105" spans="1:8" s="3" customFormat="1" ht="12.75">
      <c r="A105" s="249"/>
      <c r="B105" s="26"/>
      <c r="F105" s="4"/>
      <c r="G105" s="223"/>
      <c r="H105" s="69"/>
    </row>
    <row r="106" spans="1:8" s="3" customFormat="1" ht="12.75">
      <c r="A106" s="249"/>
      <c r="B106" s="26"/>
      <c r="F106" s="4"/>
      <c r="G106" s="223"/>
      <c r="H106" s="69"/>
    </row>
    <row r="107" spans="1:8" s="3" customFormat="1" ht="12.75">
      <c r="A107" s="249"/>
      <c r="B107" s="26"/>
      <c r="F107" s="4"/>
      <c r="G107" s="223"/>
      <c r="H107" s="69"/>
    </row>
    <row r="108" spans="1:8" s="3" customFormat="1" ht="12.75">
      <c r="A108" s="249"/>
      <c r="B108" s="26"/>
      <c r="F108" s="4"/>
      <c r="G108" s="223"/>
      <c r="H108" s="69"/>
    </row>
    <row r="109" spans="1:8" s="3" customFormat="1" ht="12.75">
      <c r="A109" s="249"/>
      <c r="B109" s="26"/>
      <c r="F109" s="4"/>
      <c r="G109" s="223"/>
      <c r="H109" s="69"/>
    </row>
    <row r="110" spans="1:8" s="3" customFormat="1" ht="12.75">
      <c r="A110" s="249"/>
      <c r="B110" s="26"/>
      <c r="F110" s="4"/>
      <c r="G110" s="223"/>
      <c r="H110" s="69"/>
    </row>
    <row r="111" spans="1:8" s="3" customFormat="1" ht="12.75">
      <c r="A111" s="249"/>
      <c r="B111" s="26"/>
      <c r="F111" s="4"/>
      <c r="G111" s="223"/>
      <c r="H111" s="69"/>
    </row>
    <row r="112" spans="1:8" s="3" customFormat="1" ht="12.75">
      <c r="A112" s="249"/>
      <c r="B112" s="26"/>
      <c r="F112" s="4"/>
      <c r="G112" s="223"/>
      <c r="H112" s="69"/>
    </row>
    <row r="113" spans="1:8" s="3" customFormat="1" ht="12.75">
      <c r="A113" s="249"/>
      <c r="B113" s="26"/>
      <c r="F113" s="4"/>
      <c r="G113" s="223"/>
      <c r="H113" s="69"/>
    </row>
    <row r="114" spans="1:8" s="3" customFormat="1" ht="12.75">
      <c r="A114" s="249"/>
      <c r="B114" s="26"/>
      <c r="F114" s="4"/>
      <c r="G114" s="223"/>
      <c r="H114" s="69"/>
    </row>
    <row r="115" spans="1:8" s="3" customFormat="1" ht="12.75">
      <c r="A115" s="249"/>
      <c r="B115" s="26"/>
      <c r="F115" s="4"/>
      <c r="G115" s="223"/>
      <c r="H115" s="69"/>
    </row>
    <row r="116" spans="1:8" s="3" customFormat="1" ht="12.75">
      <c r="A116" s="249"/>
      <c r="B116" s="26"/>
      <c r="F116" s="4"/>
      <c r="G116" s="223"/>
      <c r="H116" s="69"/>
    </row>
    <row r="117" spans="1:8" s="3" customFormat="1" ht="12.75">
      <c r="A117" s="249"/>
      <c r="B117" s="26"/>
      <c r="F117" s="4"/>
      <c r="G117" s="223"/>
      <c r="H117" s="69"/>
    </row>
    <row r="118" spans="1:8" s="3" customFormat="1" ht="12.75">
      <c r="A118" s="249"/>
      <c r="B118" s="26"/>
      <c r="F118" s="4"/>
      <c r="G118" s="223"/>
      <c r="H118" s="69"/>
    </row>
    <row r="119" spans="1:8" s="3" customFormat="1" ht="12.75">
      <c r="A119" s="249"/>
      <c r="B119" s="26"/>
      <c r="F119" s="4"/>
      <c r="G119" s="223"/>
      <c r="H119" s="69"/>
    </row>
    <row r="120" spans="1:8" s="3" customFormat="1" ht="12.75">
      <c r="A120" s="249"/>
      <c r="B120" s="26"/>
      <c r="F120" s="4"/>
      <c r="G120" s="223"/>
      <c r="H120" s="69"/>
    </row>
    <row r="121" spans="1:8" s="3" customFormat="1" ht="12.75">
      <c r="A121" s="249"/>
      <c r="B121" s="26"/>
      <c r="F121" s="4"/>
      <c r="G121" s="223"/>
      <c r="H121" s="69"/>
    </row>
    <row r="122" spans="1:8" s="3" customFormat="1" ht="12.75">
      <c r="A122" s="249"/>
      <c r="B122" s="26"/>
      <c r="F122" s="4"/>
      <c r="G122" s="223"/>
      <c r="H122" s="69"/>
    </row>
    <row r="123" spans="1:8" s="3" customFormat="1" ht="12.75">
      <c r="A123" s="249"/>
      <c r="B123" s="26"/>
      <c r="F123" s="4"/>
      <c r="G123" s="223"/>
      <c r="H123" s="69"/>
    </row>
    <row r="124" spans="1:8" s="3" customFormat="1" ht="12.75">
      <c r="A124" s="249"/>
      <c r="B124" s="26"/>
      <c r="F124" s="4"/>
      <c r="G124" s="223"/>
      <c r="H124" s="69"/>
    </row>
    <row r="125" spans="1:8" s="3" customFormat="1" ht="12.75">
      <c r="A125" s="249"/>
      <c r="B125" s="26"/>
      <c r="F125" s="4"/>
      <c r="G125" s="223"/>
      <c r="H125" s="69"/>
    </row>
    <row r="126" spans="1:8" s="3" customFormat="1" ht="12.75">
      <c r="A126" s="249"/>
      <c r="B126" s="26"/>
      <c r="F126" s="4"/>
      <c r="G126" s="223"/>
      <c r="H126" s="69"/>
    </row>
    <row r="127" spans="1:8" s="3" customFormat="1" ht="12.75">
      <c r="A127" s="249"/>
      <c r="B127" s="26"/>
      <c r="F127" s="4"/>
      <c r="G127" s="223"/>
      <c r="H127" s="69"/>
    </row>
    <row r="128" spans="1:8" s="3" customFormat="1" ht="12.75">
      <c r="A128" s="249"/>
      <c r="B128" s="26"/>
      <c r="F128" s="4"/>
      <c r="G128" s="223"/>
      <c r="H128" s="69"/>
    </row>
    <row r="129" spans="1:8" s="3" customFormat="1" ht="12.75">
      <c r="A129" s="249"/>
      <c r="B129" s="26"/>
      <c r="F129" s="4"/>
      <c r="G129" s="223"/>
      <c r="H129" s="69"/>
    </row>
    <row r="130" spans="1:8" s="3" customFormat="1" ht="12.75">
      <c r="A130" s="249"/>
      <c r="B130" s="26"/>
      <c r="F130" s="4"/>
      <c r="G130" s="223"/>
      <c r="H130" s="69"/>
    </row>
    <row r="131" spans="1:8" s="3" customFormat="1" ht="12.75">
      <c r="A131" s="249"/>
      <c r="B131" s="26"/>
      <c r="F131" s="4"/>
      <c r="G131" s="223"/>
      <c r="H131" s="69"/>
    </row>
    <row r="132" spans="1:8" s="3" customFormat="1" ht="12.75">
      <c r="A132" s="249"/>
      <c r="B132" s="26"/>
      <c r="F132" s="4"/>
      <c r="G132" s="223"/>
      <c r="H132" s="69"/>
    </row>
    <row r="133" spans="1:8" s="3" customFormat="1" ht="12.75">
      <c r="A133" s="249"/>
      <c r="B133" s="26"/>
      <c r="F133" s="4"/>
      <c r="G133" s="223"/>
      <c r="H133" s="69"/>
    </row>
    <row r="134" spans="1:8" s="3" customFormat="1" ht="12.75">
      <c r="A134" s="249"/>
      <c r="B134" s="26"/>
      <c r="F134" s="4"/>
      <c r="G134" s="223"/>
      <c r="H134" s="69"/>
    </row>
    <row r="135" spans="1:8" s="3" customFormat="1" ht="12.75">
      <c r="A135" s="249"/>
      <c r="B135" s="26"/>
      <c r="F135" s="4"/>
      <c r="G135" s="223"/>
      <c r="H135" s="69"/>
    </row>
    <row r="136" spans="1:8" s="3" customFormat="1" ht="12.75">
      <c r="A136" s="249"/>
      <c r="B136" s="26"/>
      <c r="F136" s="4"/>
      <c r="G136" s="223"/>
      <c r="H136" s="69"/>
    </row>
    <row r="137" spans="1:8" s="3" customFormat="1" ht="12.75">
      <c r="A137" s="249"/>
      <c r="B137" s="26"/>
      <c r="F137" s="4"/>
      <c r="G137" s="223"/>
      <c r="H137" s="69"/>
    </row>
    <row r="138" spans="1:8" s="3" customFormat="1" ht="12.75">
      <c r="A138" s="249"/>
      <c r="B138" s="26"/>
      <c r="F138" s="4"/>
      <c r="G138" s="223"/>
      <c r="H138" s="69"/>
    </row>
    <row r="139" spans="1:8" s="3" customFormat="1" ht="12.75">
      <c r="A139" s="249"/>
      <c r="B139" s="26"/>
      <c r="F139" s="4"/>
      <c r="G139" s="223"/>
      <c r="H139" s="69"/>
    </row>
    <row r="140" spans="1:8" s="3" customFormat="1" ht="12.75">
      <c r="A140" s="249"/>
      <c r="B140" s="26"/>
      <c r="F140" s="4"/>
      <c r="G140" s="223"/>
      <c r="H140" s="69"/>
    </row>
    <row r="141" spans="1:8" s="3" customFormat="1" ht="12.75">
      <c r="A141" s="249"/>
      <c r="B141" s="26"/>
      <c r="F141" s="4"/>
      <c r="G141" s="223"/>
      <c r="H141" s="69"/>
    </row>
    <row r="142" spans="1:8" s="3" customFormat="1" ht="12.75">
      <c r="A142" s="249"/>
      <c r="B142" s="26"/>
      <c r="F142" s="4"/>
      <c r="G142" s="223"/>
      <c r="H142" s="69"/>
    </row>
    <row r="143" spans="1:8" s="3" customFormat="1" ht="12.75">
      <c r="A143" s="249"/>
      <c r="B143" s="26"/>
      <c r="F143" s="4"/>
      <c r="G143" s="223"/>
      <c r="H143" s="69"/>
    </row>
    <row r="144" spans="1:8" s="3" customFormat="1" ht="12.75">
      <c r="A144" s="249"/>
      <c r="B144" s="26"/>
      <c r="F144" s="4"/>
      <c r="G144" s="223"/>
      <c r="H144" s="69"/>
    </row>
    <row r="145" spans="1:8" s="3" customFormat="1" ht="12.75">
      <c r="A145" s="249"/>
      <c r="B145" s="26"/>
      <c r="F145" s="4"/>
      <c r="G145" s="223"/>
      <c r="H145" s="69"/>
    </row>
    <row r="146" spans="1:8" s="3" customFormat="1" ht="12.75">
      <c r="A146" s="249"/>
      <c r="B146" s="26"/>
      <c r="F146" s="4"/>
      <c r="G146" s="223"/>
      <c r="H146" s="69"/>
    </row>
    <row r="147" spans="1:8" s="3" customFormat="1" ht="12.75">
      <c r="A147" s="249"/>
      <c r="B147" s="26"/>
      <c r="F147" s="4"/>
      <c r="G147" s="223"/>
      <c r="H147" s="69"/>
    </row>
    <row r="148" spans="1:8" s="3" customFormat="1" ht="12.75">
      <c r="A148" s="249"/>
      <c r="B148" s="26"/>
      <c r="F148" s="4"/>
      <c r="G148" s="223"/>
      <c r="H148" s="69"/>
    </row>
    <row r="149" spans="1:8" s="3" customFormat="1" ht="12.75">
      <c r="A149" s="249"/>
      <c r="B149" s="26"/>
      <c r="F149" s="4"/>
      <c r="G149" s="223"/>
      <c r="H149" s="69"/>
    </row>
    <row r="150" spans="1:8" s="3" customFormat="1" ht="12.75">
      <c r="A150" s="249"/>
      <c r="B150" s="26"/>
      <c r="F150" s="4"/>
      <c r="G150" s="223"/>
      <c r="H150" s="69"/>
    </row>
    <row r="151" spans="1:8" s="3" customFormat="1" ht="12.75">
      <c r="A151" s="249"/>
      <c r="B151" s="26"/>
      <c r="F151" s="4"/>
      <c r="G151" s="223"/>
      <c r="H151" s="69"/>
    </row>
    <row r="152" spans="1:8" s="3" customFormat="1" ht="12.75">
      <c r="A152" s="249"/>
      <c r="B152" s="26"/>
      <c r="F152" s="4"/>
      <c r="G152" s="223"/>
      <c r="H152" s="69"/>
    </row>
    <row r="153" spans="1:8" s="3" customFormat="1" ht="12.75">
      <c r="A153" s="249"/>
      <c r="B153" s="26"/>
      <c r="F153" s="4"/>
      <c r="G153" s="223"/>
      <c r="H153" s="69"/>
    </row>
    <row r="154" spans="1:8" s="3" customFormat="1" ht="12.75">
      <c r="A154" s="249"/>
      <c r="B154" s="26"/>
      <c r="F154" s="4"/>
      <c r="G154" s="223"/>
      <c r="H154" s="69"/>
    </row>
    <row r="155" spans="1:8" s="3" customFormat="1" ht="12.75">
      <c r="A155" s="249"/>
      <c r="B155" s="26"/>
      <c r="F155" s="4"/>
      <c r="G155" s="223"/>
      <c r="H155" s="69"/>
    </row>
    <row r="156" spans="1:8" s="3" customFormat="1" ht="12.75">
      <c r="A156" s="249"/>
      <c r="B156" s="26"/>
      <c r="F156" s="4"/>
      <c r="G156" s="223"/>
      <c r="H156" s="69"/>
    </row>
    <row r="157" spans="1:8" s="3" customFormat="1" ht="12.75">
      <c r="A157" s="249"/>
      <c r="B157" s="26"/>
      <c r="F157" s="4"/>
      <c r="G157" s="223"/>
      <c r="H157" s="69"/>
    </row>
    <row r="158" spans="1:8" s="3" customFormat="1" ht="12.75">
      <c r="A158" s="249"/>
      <c r="B158" s="26"/>
      <c r="F158" s="4"/>
      <c r="G158" s="223"/>
      <c r="H158" s="69"/>
    </row>
    <row r="159" spans="1:8" s="3" customFormat="1" ht="12.75">
      <c r="A159" s="249"/>
      <c r="B159" s="26"/>
      <c r="F159" s="4"/>
      <c r="G159" s="223"/>
      <c r="H159" s="69"/>
    </row>
    <row r="160" spans="1:8" s="3" customFormat="1" ht="12.75">
      <c r="A160" s="249"/>
      <c r="B160" s="26"/>
      <c r="F160" s="4"/>
      <c r="G160" s="223"/>
      <c r="H160" s="69"/>
    </row>
    <row r="161" spans="1:8" s="3" customFormat="1" ht="12.75">
      <c r="A161" s="249"/>
      <c r="B161" s="26"/>
      <c r="F161" s="4"/>
      <c r="G161" s="223"/>
      <c r="H161" s="69"/>
    </row>
    <row r="162" spans="1:8" s="3" customFormat="1" ht="12.75">
      <c r="A162" s="249"/>
      <c r="B162" s="26"/>
      <c r="F162" s="4"/>
      <c r="G162" s="223"/>
      <c r="H162" s="69"/>
    </row>
    <row r="163" spans="1:8" s="3" customFormat="1" ht="12.75">
      <c r="A163" s="249"/>
      <c r="B163" s="26"/>
      <c r="F163" s="4"/>
      <c r="G163" s="223"/>
      <c r="H163" s="69"/>
    </row>
    <row r="164" spans="1:8" s="3" customFormat="1" ht="12.75">
      <c r="A164" s="249"/>
      <c r="B164" s="26"/>
      <c r="F164" s="4"/>
      <c r="G164" s="223"/>
      <c r="H164" s="69"/>
    </row>
    <row r="165" spans="1:8" s="3" customFormat="1" ht="12.75">
      <c r="A165" s="249"/>
      <c r="B165" s="26"/>
      <c r="F165" s="4"/>
      <c r="G165" s="223"/>
      <c r="H165" s="69"/>
    </row>
    <row r="166" spans="1:8" s="3" customFormat="1" ht="12.75">
      <c r="A166" s="249"/>
      <c r="B166" s="26"/>
      <c r="F166" s="4"/>
      <c r="G166" s="223"/>
      <c r="H166" s="69"/>
    </row>
    <row r="167" spans="1:8" s="3" customFormat="1" ht="12.75">
      <c r="A167" s="249"/>
      <c r="B167" s="26"/>
      <c r="F167" s="4"/>
      <c r="G167" s="223"/>
      <c r="H167" s="69"/>
    </row>
    <row r="168" spans="1:8" s="3" customFormat="1" ht="12.75">
      <c r="A168" s="249"/>
      <c r="B168" s="26"/>
      <c r="F168" s="4"/>
      <c r="G168" s="223"/>
      <c r="H168" s="69"/>
    </row>
    <row r="169" spans="1:8" s="3" customFormat="1" ht="12.75">
      <c r="A169" s="249"/>
      <c r="B169" s="26"/>
      <c r="F169" s="4"/>
      <c r="G169" s="223"/>
      <c r="H169" s="69"/>
    </row>
    <row r="170" spans="1:8" s="3" customFormat="1" ht="12.75">
      <c r="A170" s="249"/>
      <c r="B170" s="26"/>
      <c r="F170" s="4"/>
      <c r="G170" s="223"/>
      <c r="H170" s="69"/>
    </row>
    <row r="171" spans="1:8" s="3" customFormat="1" ht="12.75">
      <c r="A171" s="249"/>
      <c r="B171" s="26"/>
      <c r="F171" s="4"/>
      <c r="G171" s="223"/>
      <c r="H171" s="69"/>
    </row>
    <row r="172" spans="1:8" s="3" customFormat="1" ht="12.75">
      <c r="A172" s="249"/>
      <c r="B172" s="26"/>
      <c r="F172" s="4"/>
      <c r="G172" s="223"/>
      <c r="H172" s="69"/>
    </row>
    <row r="173" spans="1:8" s="3" customFormat="1" ht="12.75">
      <c r="A173" s="249"/>
      <c r="B173" s="26"/>
      <c r="F173" s="4"/>
      <c r="G173" s="223"/>
      <c r="H173" s="69"/>
    </row>
    <row r="174" spans="1:8" s="3" customFormat="1" ht="12.75">
      <c r="A174" s="249"/>
      <c r="B174" s="26"/>
      <c r="F174" s="4"/>
      <c r="G174" s="223"/>
      <c r="H174" s="69"/>
    </row>
    <row r="175" spans="1:8" s="3" customFormat="1" ht="12.75">
      <c r="A175" s="249"/>
      <c r="B175" s="26"/>
      <c r="F175" s="4"/>
      <c r="G175" s="223"/>
      <c r="H175" s="69"/>
    </row>
    <row r="176" spans="1:8" s="3" customFormat="1" ht="12.75">
      <c r="A176" s="249"/>
      <c r="B176" s="26"/>
      <c r="F176" s="4"/>
      <c r="G176" s="223"/>
      <c r="H176" s="69"/>
    </row>
    <row r="177" spans="1:8" s="3" customFormat="1" ht="12.75">
      <c r="A177" s="249"/>
      <c r="B177" s="26"/>
      <c r="F177" s="4"/>
      <c r="G177" s="223"/>
      <c r="H177" s="69"/>
    </row>
    <row r="178" spans="1:8" s="3" customFormat="1" ht="12.75">
      <c r="A178" s="249"/>
      <c r="B178" s="26"/>
      <c r="F178" s="4"/>
      <c r="G178" s="223"/>
      <c r="H178" s="69"/>
    </row>
    <row r="179" spans="1:8" s="3" customFormat="1" ht="12.75">
      <c r="A179" s="249"/>
      <c r="B179" s="26"/>
      <c r="F179" s="4"/>
      <c r="G179" s="223"/>
      <c r="H179" s="69"/>
    </row>
    <row r="180" spans="1:8" s="3" customFormat="1" ht="12.75">
      <c r="A180" s="249"/>
      <c r="B180" s="26"/>
      <c r="F180" s="4"/>
      <c r="G180" s="223"/>
      <c r="H180" s="69"/>
    </row>
    <row r="181" spans="1:8" s="3" customFormat="1" ht="12.75">
      <c r="A181" s="249"/>
      <c r="B181" s="26"/>
      <c r="F181" s="4"/>
      <c r="G181" s="223"/>
      <c r="H181" s="69"/>
    </row>
    <row r="182" spans="1:8" s="3" customFormat="1" ht="12.75">
      <c r="A182" s="249"/>
      <c r="B182" s="26"/>
      <c r="F182" s="4"/>
      <c r="G182" s="223"/>
      <c r="H182" s="69"/>
    </row>
    <row r="183" spans="1:8" s="3" customFormat="1" ht="12.75">
      <c r="A183" s="249"/>
      <c r="B183" s="26"/>
      <c r="F183" s="4"/>
      <c r="G183" s="223"/>
      <c r="H183" s="69"/>
    </row>
    <row r="184" spans="1:8" s="3" customFormat="1" ht="12.75">
      <c r="A184" s="249"/>
      <c r="B184" s="26"/>
      <c r="F184" s="4"/>
      <c r="G184" s="223"/>
      <c r="H184" s="69"/>
    </row>
    <row r="185" spans="1:8" s="3" customFormat="1" ht="12.75">
      <c r="A185" s="249"/>
      <c r="B185" s="26"/>
      <c r="F185" s="4"/>
      <c r="G185" s="223"/>
      <c r="H185" s="69"/>
    </row>
    <row r="186" spans="1:8" s="3" customFormat="1" ht="12.75">
      <c r="A186" s="249"/>
      <c r="B186" s="26"/>
      <c r="F186" s="4"/>
      <c r="G186" s="223"/>
      <c r="H186" s="69"/>
    </row>
    <row r="187" spans="1:8" s="3" customFormat="1" ht="12.75">
      <c r="A187" s="249"/>
      <c r="B187" s="26"/>
      <c r="F187" s="4"/>
      <c r="G187" s="223"/>
      <c r="H187" s="69"/>
    </row>
    <row r="188" spans="1:8" s="3" customFormat="1" ht="12.75">
      <c r="A188" s="249"/>
      <c r="B188" s="26"/>
      <c r="F188" s="4"/>
      <c r="G188" s="223"/>
      <c r="H188" s="69"/>
    </row>
    <row r="189" spans="1:8" s="3" customFormat="1" ht="12.75">
      <c r="A189" s="249"/>
      <c r="B189" s="26"/>
      <c r="F189" s="4"/>
      <c r="G189" s="223"/>
      <c r="H189" s="69"/>
    </row>
    <row r="190" spans="1:8" s="3" customFormat="1" ht="12.75">
      <c r="A190" s="249"/>
      <c r="B190" s="26"/>
      <c r="F190" s="4"/>
      <c r="G190" s="223"/>
      <c r="H190" s="69"/>
    </row>
    <row r="191" spans="1:8" s="3" customFormat="1" ht="12.75">
      <c r="A191" s="249"/>
      <c r="B191" s="26"/>
      <c r="F191" s="4"/>
      <c r="G191" s="223"/>
      <c r="H191" s="69"/>
    </row>
    <row r="192" spans="1:8" s="3" customFormat="1" ht="12.75">
      <c r="A192" s="249"/>
      <c r="B192" s="26"/>
      <c r="F192" s="4"/>
      <c r="G192" s="223"/>
      <c r="H192" s="69"/>
    </row>
    <row r="193" spans="1:8" s="3" customFormat="1" ht="12.75">
      <c r="A193" s="249"/>
      <c r="B193" s="26"/>
      <c r="F193" s="4"/>
      <c r="G193" s="223"/>
      <c r="H193" s="69"/>
    </row>
    <row r="194" spans="1:8" s="3" customFormat="1" ht="12.75">
      <c r="A194" s="249"/>
      <c r="B194" s="26"/>
      <c r="F194" s="4"/>
      <c r="G194" s="223"/>
      <c r="H194" s="69"/>
    </row>
    <row r="195" spans="1:8" s="3" customFormat="1" ht="12.75">
      <c r="A195" s="249"/>
      <c r="B195" s="26"/>
      <c r="F195" s="4"/>
      <c r="G195" s="223"/>
      <c r="H195" s="69"/>
    </row>
    <row r="196" spans="1:8" s="3" customFormat="1" ht="12.75">
      <c r="A196" s="249"/>
      <c r="B196" s="26"/>
      <c r="F196" s="4"/>
      <c r="G196" s="223"/>
      <c r="H196" s="69"/>
    </row>
    <row r="197" spans="1:8" s="3" customFormat="1" ht="12.75">
      <c r="A197" s="249"/>
      <c r="B197" s="26"/>
      <c r="F197" s="4"/>
      <c r="G197" s="223"/>
      <c r="H197" s="69"/>
    </row>
    <row r="198" spans="1:8" s="3" customFormat="1" ht="12.75">
      <c r="A198" s="249"/>
      <c r="B198" s="26"/>
      <c r="F198" s="4"/>
      <c r="G198" s="223"/>
      <c r="H198" s="69"/>
    </row>
    <row r="199" spans="1:8" s="3" customFormat="1" ht="12.75">
      <c r="A199" s="249"/>
      <c r="B199" s="26"/>
      <c r="F199" s="4"/>
      <c r="G199" s="223"/>
      <c r="H199" s="69"/>
    </row>
    <row r="200" spans="1:8" s="3" customFormat="1" ht="12.75">
      <c r="A200" s="249"/>
      <c r="B200" s="26"/>
      <c r="F200" s="4"/>
      <c r="G200" s="223"/>
      <c r="H200" s="69"/>
    </row>
    <row r="201" spans="1:8" s="3" customFormat="1" ht="12.75">
      <c r="A201" s="249"/>
      <c r="B201" s="26"/>
      <c r="F201" s="4"/>
      <c r="G201" s="223"/>
      <c r="H201" s="69"/>
    </row>
    <row r="202" spans="1:8" s="3" customFormat="1" ht="12.75">
      <c r="A202" s="249"/>
      <c r="B202" s="26"/>
      <c r="F202" s="4"/>
      <c r="G202" s="223"/>
      <c r="H202" s="69"/>
    </row>
    <row r="203" spans="1:8" s="3" customFormat="1" ht="12.75">
      <c r="A203" s="249"/>
      <c r="B203" s="26"/>
      <c r="F203" s="4"/>
      <c r="G203" s="223"/>
      <c r="H203" s="69"/>
    </row>
    <row r="204" spans="1:8" s="3" customFormat="1" ht="12.75">
      <c r="A204" s="249"/>
      <c r="B204" s="26"/>
      <c r="F204" s="4"/>
      <c r="G204" s="223"/>
      <c r="H204" s="69"/>
    </row>
    <row r="205" spans="1:8" s="3" customFormat="1" ht="12.75">
      <c r="A205" s="249"/>
      <c r="B205" s="26"/>
      <c r="F205" s="4"/>
      <c r="G205" s="223"/>
      <c r="H205" s="69"/>
    </row>
    <row r="206" spans="1:8" s="3" customFormat="1" ht="12.75">
      <c r="A206" s="249"/>
      <c r="B206" s="26"/>
      <c r="F206" s="4"/>
      <c r="G206" s="223"/>
      <c r="H206" s="69"/>
    </row>
    <row r="207" spans="1:8" s="3" customFormat="1" ht="12.75">
      <c r="A207" s="249"/>
      <c r="B207" s="26"/>
      <c r="F207" s="4"/>
      <c r="G207" s="223"/>
      <c r="H207" s="69"/>
    </row>
    <row r="208" spans="1:8" s="3" customFormat="1" ht="12.75">
      <c r="A208" s="249"/>
      <c r="B208" s="26"/>
      <c r="F208" s="4"/>
      <c r="G208" s="223"/>
      <c r="H208" s="69"/>
    </row>
    <row r="209" spans="1:8" s="3" customFormat="1" ht="12.75">
      <c r="A209" s="249"/>
      <c r="B209" s="26"/>
      <c r="F209" s="4"/>
      <c r="G209" s="223"/>
      <c r="H209" s="69"/>
    </row>
    <row r="210" spans="1:8" s="3" customFormat="1" ht="12.75">
      <c r="A210" s="249"/>
      <c r="B210" s="26"/>
      <c r="F210" s="4"/>
      <c r="G210" s="223"/>
      <c r="H210" s="69"/>
    </row>
    <row r="211" spans="1:8" s="3" customFormat="1" ht="12.75">
      <c r="A211" s="249"/>
      <c r="B211" s="26"/>
      <c r="F211" s="4"/>
      <c r="G211" s="223"/>
      <c r="H211" s="69"/>
    </row>
    <row r="212" spans="1:8" s="3" customFormat="1" ht="12.75">
      <c r="A212" s="249"/>
      <c r="B212" s="26"/>
      <c r="F212" s="4"/>
      <c r="G212" s="223"/>
      <c r="H212" s="69"/>
    </row>
    <row r="213" spans="1:8" s="3" customFormat="1" ht="12.75">
      <c r="A213" s="249"/>
      <c r="B213" s="26"/>
      <c r="F213" s="4"/>
      <c r="G213" s="223"/>
      <c r="H213" s="69"/>
    </row>
    <row r="214" spans="1:8" s="3" customFormat="1" ht="12.75">
      <c r="A214" s="249"/>
      <c r="B214" s="26"/>
      <c r="F214" s="4"/>
      <c r="G214" s="223"/>
      <c r="H214" s="69"/>
    </row>
    <row r="215" spans="1:8" s="3" customFormat="1" ht="12.75">
      <c r="A215" s="249"/>
      <c r="B215" s="26"/>
      <c r="F215" s="4"/>
      <c r="G215" s="223"/>
      <c r="H215" s="69"/>
    </row>
    <row r="216" spans="1:8" s="3" customFormat="1" ht="12.75">
      <c r="A216" s="249"/>
      <c r="B216" s="26"/>
      <c r="F216" s="4"/>
      <c r="G216" s="223"/>
      <c r="H216" s="69"/>
    </row>
    <row r="217" spans="1:8" s="3" customFormat="1" ht="12.75">
      <c r="A217" s="249"/>
      <c r="B217" s="26"/>
      <c r="F217" s="4"/>
      <c r="G217" s="223"/>
      <c r="H217" s="69"/>
    </row>
    <row r="218" spans="1:8" s="3" customFormat="1" ht="12.75">
      <c r="A218" s="249"/>
      <c r="B218" s="26"/>
      <c r="F218" s="4"/>
      <c r="G218" s="223"/>
      <c r="H218" s="69"/>
    </row>
    <row r="219" spans="1:8" s="3" customFormat="1" ht="12.75">
      <c r="A219" s="249"/>
      <c r="B219" s="26"/>
      <c r="F219" s="4"/>
      <c r="G219" s="223"/>
      <c r="H219" s="69"/>
    </row>
    <row r="220" spans="1:8" s="3" customFormat="1" ht="12.75">
      <c r="A220" s="249"/>
      <c r="B220" s="26"/>
      <c r="F220" s="4"/>
      <c r="G220" s="223"/>
      <c r="H220" s="69"/>
    </row>
    <row r="221" spans="1:8" s="3" customFormat="1" ht="12.75">
      <c r="A221" s="249"/>
      <c r="B221" s="26"/>
      <c r="F221" s="4"/>
      <c r="G221" s="223"/>
      <c r="H221" s="69"/>
    </row>
    <row r="222" spans="1:8" s="3" customFormat="1" ht="12.75">
      <c r="A222" s="249"/>
      <c r="B222" s="26"/>
      <c r="F222" s="4"/>
      <c r="G222" s="223"/>
      <c r="H222" s="69"/>
    </row>
    <row r="223" spans="1:8" s="3" customFormat="1" ht="12.75">
      <c r="A223" s="249"/>
      <c r="B223" s="26"/>
      <c r="F223" s="4"/>
      <c r="G223" s="223"/>
      <c r="H223" s="69"/>
    </row>
  </sheetData>
  <sheetProtection/>
  <mergeCells count="2">
    <mergeCell ref="A2:C2"/>
    <mergeCell ref="A3:C3"/>
  </mergeCells>
  <printOptions horizontalCentered="1"/>
  <pageMargins left="0.36" right="0.43" top="0.6299212598425197" bottom="0.75" header="0.5118110236220472" footer="0.42"/>
  <pageSetup firstPageNumber="416" useFirstPageNumber="1"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8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6.57421875" style="100" customWidth="1"/>
    <col min="2" max="2" width="54.28125" style="3" customWidth="1"/>
    <col min="3" max="3" width="12.8515625" style="0" customWidth="1"/>
    <col min="4" max="4" width="13.28125" style="191" customWidth="1"/>
    <col min="5" max="5" width="7.8515625" style="0" customWidth="1"/>
    <col min="6" max="6" width="4.28125" style="0" customWidth="1"/>
    <col min="7" max="7" width="14.140625" style="0" customWidth="1"/>
    <col min="8" max="8" width="13.421875" style="0" bestFit="1" customWidth="1"/>
    <col min="9" max="9" width="11.8515625" style="0" bestFit="1" customWidth="1"/>
  </cols>
  <sheetData>
    <row r="1" spans="1:5" ht="24.75" customHeight="1">
      <c r="A1" s="350" t="s">
        <v>86</v>
      </c>
      <c r="B1" s="350"/>
      <c r="C1" s="350"/>
      <c r="D1" s="350"/>
      <c r="E1" s="351"/>
    </row>
    <row r="2" spans="1:5" s="232" customFormat="1" ht="27.75" customHeight="1">
      <c r="A2" s="352" t="s">
        <v>250</v>
      </c>
      <c r="B2" s="352"/>
      <c r="C2" s="209" t="s">
        <v>252</v>
      </c>
      <c r="D2" s="209" t="s">
        <v>253</v>
      </c>
      <c r="E2" s="210" t="s">
        <v>254</v>
      </c>
    </row>
    <row r="3" spans="2:5" ht="12.75" customHeight="1" hidden="1">
      <c r="B3" s="174" t="s">
        <v>236</v>
      </c>
      <c r="C3" s="175">
        <f>'rashodi-opći dio'!E4+'rashodi-opći dio'!E72+'račun financiranja'!E18</f>
        <v>1263538000</v>
      </c>
      <c r="D3" s="175">
        <f>'rashodi-opći dio'!F4+'rashodi-opći dio'!F72+'račun financiranja'!F18</f>
        <v>1030038165.5</v>
      </c>
      <c r="E3" s="89">
        <f>D3/C3*100</f>
        <v>81.52015732807402</v>
      </c>
    </row>
    <row r="4" spans="1:9" s="87" customFormat="1" ht="29.25" customHeight="1">
      <c r="A4" s="106" t="s">
        <v>97</v>
      </c>
      <c r="B4" s="206" t="s">
        <v>96</v>
      </c>
      <c r="C4" s="88">
        <f>C6+C97+C396+C573</f>
        <v>1263538000</v>
      </c>
      <c r="D4" s="88">
        <f>D6+D97+D396+D573</f>
        <v>1030038165.5</v>
      </c>
      <c r="E4" s="89">
        <f>D4/C4*100</f>
        <v>81.52015732807402</v>
      </c>
      <c r="G4" s="88"/>
      <c r="H4" s="182"/>
      <c r="I4" s="183"/>
    </row>
    <row r="5" spans="1:5" s="87" customFormat="1" ht="11.25" customHeight="1">
      <c r="A5" s="142"/>
      <c r="B5" s="90"/>
      <c r="C5" s="91"/>
      <c r="D5" s="91"/>
      <c r="E5" s="89"/>
    </row>
    <row r="6" spans="1:9" s="87" customFormat="1" ht="15" customHeight="1">
      <c r="A6" s="92">
        <v>100</v>
      </c>
      <c r="B6" s="93" t="s">
        <v>98</v>
      </c>
      <c r="C6" s="88">
        <f>C8+C75+C85+C91</f>
        <v>90667000</v>
      </c>
      <c r="D6" s="88">
        <f>D8+D75+D85+D91</f>
        <v>80602044.14999999</v>
      </c>
      <c r="E6" s="89">
        <f aca="true" t="shared" si="0" ref="E6:E75">D6/C6*100</f>
        <v>88.89898656622584</v>
      </c>
      <c r="H6" s="183"/>
      <c r="I6" s="183"/>
    </row>
    <row r="7" spans="1:8" s="87" customFormat="1" ht="12.75">
      <c r="A7" s="142"/>
      <c r="B7" s="90"/>
      <c r="C7" s="88"/>
      <c r="D7" s="88"/>
      <c r="E7" s="89"/>
      <c r="H7" s="183"/>
    </row>
    <row r="8" spans="1:8" s="87" customFormat="1" ht="12.75">
      <c r="A8" s="276" t="s">
        <v>77</v>
      </c>
      <c r="B8" s="94" t="s">
        <v>78</v>
      </c>
      <c r="C8" s="88">
        <f>C9+C70</f>
        <v>87499000</v>
      </c>
      <c r="D8" s="88">
        <f>D9+D70</f>
        <v>80340747.7</v>
      </c>
      <c r="E8" s="89">
        <f t="shared" si="0"/>
        <v>91.81904673196264</v>
      </c>
      <c r="H8" s="183"/>
    </row>
    <row r="9" spans="1:7" s="87" customFormat="1" ht="12.75" hidden="1">
      <c r="A9" s="276">
        <v>3</v>
      </c>
      <c r="B9" s="277" t="s">
        <v>45</v>
      </c>
      <c r="C9" s="88">
        <f>C10+C19+C50+C56+C59</f>
        <v>46920000</v>
      </c>
      <c r="D9" s="88">
        <f>D10+D19+D50+D56+D59</f>
        <v>40340747.7</v>
      </c>
      <c r="E9" s="89">
        <f t="shared" si="0"/>
        <v>85.97772314578006</v>
      </c>
      <c r="G9" s="183"/>
    </row>
    <row r="10" spans="1:8" s="87" customFormat="1" ht="12.75">
      <c r="A10" s="278">
        <v>31</v>
      </c>
      <c r="B10" s="279" t="s">
        <v>46</v>
      </c>
      <c r="C10" s="88">
        <f>C11+C14+C16</f>
        <v>28370000</v>
      </c>
      <c r="D10" s="88">
        <f>D11+D14+D16</f>
        <v>27475673.28</v>
      </c>
      <c r="E10" s="89">
        <f t="shared" si="0"/>
        <v>96.84763228762779</v>
      </c>
      <c r="H10" s="183"/>
    </row>
    <row r="11" spans="1:5" s="87" customFormat="1" ht="12.75">
      <c r="A11" s="276">
        <v>311</v>
      </c>
      <c r="B11" s="279" t="s">
        <v>155</v>
      </c>
      <c r="C11" s="88">
        <f>C12+C13</f>
        <v>22720000</v>
      </c>
      <c r="D11" s="88">
        <f>D12+D13</f>
        <v>22315214.28</v>
      </c>
      <c r="E11" s="89">
        <f t="shared" si="0"/>
        <v>98.2183727112676</v>
      </c>
    </row>
    <row r="12" spans="1:5" s="137" customFormat="1" ht="12.75">
      <c r="A12" s="280">
        <v>3111</v>
      </c>
      <c r="B12" s="280" t="s">
        <v>47</v>
      </c>
      <c r="C12" s="199">
        <v>22700000</v>
      </c>
      <c r="D12" s="111">
        <v>22304959.52</v>
      </c>
      <c r="E12" s="204">
        <f t="shared" si="0"/>
        <v>98.25973356828193</v>
      </c>
    </row>
    <row r="13" spans="1:5" s="137" customFormat="1" ht="12.75">
      <c r="A13" s="280">
        <v>3113</v>
      </c>
      <c r="B13" s="280" t="s">
        <v>48</v>
      </c>
      <c r="C13" s="199">
        <v>20000</v>
      </c>
      <c r="D13" s="111">
        <v>10254.76</v>
      </c>
      <c r="E13" s="204">
        <f t="shared" si="0"/>
        <v>51.2738</v>
      </c>
    </row>
    <row r="14" spans="1:5" s="136" customFormat="1" ht="12.75">
      <c r="A14" s="276">
        <v>312</v>
      </c>
      <c r="B14" s="281" t="s">
        <v>49</v>
      </c>
      <c r="C14" s="88">
        <f>C15</f>
        <v>1800000</v>
      </c>
      <c r="D14" s="88">
        <f>D15</f>
        <v>1582845.51</v>
      </c>
      <c r="E14" s="89">
        <f t="shared" si="0"/>
        <v>87.93586166666667</v>
      </c>
    </row>
    <row r="15" spans="1:5" s="137" customFormat="1" ht="12.75">
      <c r="A15" s="280">
        <v>3121</v>
      </c>
      <c r="B15" s="280" t="s">
        <v>49</v>
      </c>
      <c r="C15" s="199">
        <v>1800000</v>
      </c>
      <c r="D15" s="111">
        <v>1582845.51</v>
      </c>
      <c r="E15" s="204">
        <f t="shared" si="0"/>
        <v>87.93586166666667</v>
      </c>
    </row>
    <row r="16" spans="1:5" s="136" customFormat="1" ht="12.75">
      <c r="A16" s="276">
        <v>313</v>
      </c>
      <c r="B16" s="281" t="s">
        <v>50</v>
      </c>
      <c r="C16" s="88">
        <f>C17+C18</f>
        <v>3850000</v>
      </c>
      <c r="D16" s="88">
        <f>D17+D18</f>
        <v>3577613.49</v>
      </c>
      <c r="E16" s="89">
        <f t="shared" si="0"/>
        <v>92.92502571428572</v>
      </c>
    </row>
    <row r="17" spans="1:5" s="137" customFormat="1" ht="12.75">
      <c r="A17" s="280">
        <v>3132</v>
      </c>
      <c r="B17" s="280" t="s">
        <v>156</v>
      </c>
      <c r="C17" s="256">
        <v>3300000</v>
      </c>
      <c r="D17" s="91">
        <v>3174841.18</v>
      </c>
      <c r="E17" s="204">
        <f t="shared" si="0"/>
        <v>96.20730848484848</v>
      </c>
    </row>
    <row r="18" spans="1:5" s="137" customFormat="1" ht="12.75">
      <c r="A18" s="280">
        <v>3133</v>
      </c>
      <c r="B18" s="280" t="s">
        <v>157</v>
      </c>
      <c r="C18" s="256">
        <v>550000</v>
      </c>
      <c r="D18" s="91">
        <v>402772.31</v>
      </c>
      <c r="E18" s="204">
        <f t="shared" si="0"/>
        <v>73.23132909090909</v>
      </c>
    </row>
    <row r="19" spans="1:5" s="87" customFormat="1" ht="12.75">
      <c r="A19" s="276">
        <v>32</v>
      </c>
      <c r="B19" s="282" t="s">
        <v>4</v>
      </c>
      <c r="C19" s="88">
        <f>C20+C25+C31+C41+C43</f>
        <v>18105000</v>
      </c>
      <c r="D19" s="88">
        <f>D20+D25+D31+D41+D43</f>
        <v>12545524.780000001</v>
      </c>
      <c r="E19" s="89">
        <f t="shared" si="0"/>
        <v>69.29314984810826</v>
      </c>
    </row>
    <row r="20" spans="1:5" s="87" customFormat="1" ht="12.75">
      <c r="A20" s="276">
        <v>321</v>
      </c>
      <c r="B20" s="282" t="s">
        <v>8</v>
      </c>
      <c r="C20" s="88">
        <f>C21+C22+C23+C24</f>
        <v>2570000</v>
      </c>
      <c r="D20" s="88">
        <f>D21+D22+D23+D24</f>
        <v>2194769.4</v>
      </c>
      <c r="E20" s="89">
        <f t="shared" si="0"/>
        <v>85.39958754863814</v>
      </c>
    </row>
    <row r="21" spans="1:5" s="137" customFormat="1" ht="12.75">
      <c r="A21" s="280">
        <v>3211</v>
      </c>
      <c r="B21" s="283" t="s">
        <v>51</v>
      </c>
      <c r="C21" s="199">
        <v>800000</v>
      </c>
      <c r="D21" s="111">
        <v>657425.32</v>
      </c>
      <c r="E21" s="204">
        <f t="shared" si="0"/>
        <v>82.17816499999999</v>
      </c>
    </row>
    <row r="22" spans="1:5" s="137" customFormat="1" ht="12.75">
      <c r="A22" s="280">
        <v>3212</v>
      </c>
      <c r="B22" s="283" t="s">
        <v>52</v>
      </c>
      <c r="C22" s="199">
        <v>950000</v>
      </c>
      <c r="D22" s="111">
        <v>955780.49</v>
      </c>
      <c r="E22" s="204">
        <f t="shared" si="0"/>
        <v>100.60847263157895</v>
      </c>
    </row>
    <row r="23" spans="1:5" s="137" customFormat="1" ht="12.75">
      <c r="A23" s="284" t="s">
        <v>6</v>
      </c>
      <c r="B23" s="285" t="s">
        <v>7</v>
      </c>
      <c r="C23" s="199">
        <v>770000</v>
      </c>
      <c r="D23" s="111">
        <v>580563.59</v>
      </c>
      <c r="E23" s="204">
        <f t="shared" si="0"/>
        <v>75.39786883116882</v>
      </c>
    </row>
    <row r="24" spans="1:5" s="137" customFormat="1" ht="12.75">
      <c r="A24" s="284">
        <v>3214</v>
      </c>
      <c r="B24" s="285" t="s">
        <v>158</v>
      </c>
      <c r="C24" s="199">
        <v>50000</v>
      </c>
      <c r="D24" s="111">
        <v>1000</v>
      </c>
      <c r="E24" s="204">
        <f t="shared" si="0"/>
        <v>2</v>
      </c>
    </row>
    <row r="25" spans="1:5" s="87" customFormat="1" ht="12.75">
      <c r="A25" s="286">
        <v>322</v>
      </c>
      <c r="B25" s="287" t="s">
        <v>53</v>
      </c>
      <c r="C25" s="88">
        <f>C26+C27+C28+C29+C30</f>
        <v>2750000</v>
      </c>
      <c r="D25" s="88">
        <f>D26+D27+D28+D29+D30</f>
        <v>1693102.7300000002</v>
      </c>
      <c r="E25" s="89">
        <f t="shared" si="0"/>
        <v>61.567372000000006</v>
      </c>
    </row>
    <row r="26" spans="1:5" s="137" customFormat="1" ht="12.75">
      <c r="A26" s="284">
        <v>3221</v>
      </c>
      <c r="B26" s="280" t="s">
        <v>54</v>
      </c>
      <c r="C26" s="199">
        <v>1200000</v>
      </c>
      <c r="D26" s="111">
        <v>728707.75</v>
      </c>
      <c r="E26" s="204">
        <f t="shared" si="0"/>
        <v>60.72564583333333</v>
      </c>
    </row>
    <row r="27" spans="1:5" s="137" customFormat="1" ht="12.75">
      <c r="A27" s="284">
        <v>3223</v>
      </c>
      <c r="B27" s="280" t="s">
        <v>55</v>
      </c>
      <c r="C27" s="199">
        <v>1100000</v>
      </c>
      <c r="D27" s="111">
        <v>844591.98</v>
      </c>
      <c r="E27" s="204">
        <f t="shared" si="0"/>
        <v>76.78108909090909</v>
      </c>
    </row>
    <row r="28" spans="1:5" s="137" customFormat="1" ht="12.75">
      <c r="A28" s="284">
        <v>3224</v>
      </c>
      <c r="B28" s="288" t="s">
        <v>9</v>
      </c>
      <c r="C28" s="199">
        <v>200000</v>
      </c>
      <c r="D28" s="111">
        <v>20833.58</v>
      </c>
      <c r="E28" s="204">
        <f t="shared" si="0"/>
        <v>10.41679</v>
      </c>
    </row>
    <row r="29" spans="1:5" s="137" customFormat="1" ht="12.75">
      <c r="A29" s="284" t="s">
        <v>10</v>
      </c>
      <c r="B29" s="288" t="s">
        <v>11</v>
      </c>
      <c r="C29" s="199">
        <v>150000</v>
      </c>
      <c r="D29" s="111">
        <v>69389.58</v>
      </c>
      <c r="E29" s="204">
        <f t="shared" si="0"/>
        <v>46.25972</v>
      </c>
    </row>
    <row r="30" spans="1:5" s="137" customFormat="1" ht="12.75">
      <c r="A30" s="284">
        <v>3227</v>
      </c>
      <c r="B30" s="289" t="s">
        <v>159</v>
      </c>
      <c r="C30" s="199">
        <v>100000</v>
      </c>
      <c r="D30" s="111">
        <v>29579.84</v>
      </c>
      <c r="E30" s="204">
        <f t="shared" si="0"/>
        <v>29.57984</v>
      </c>
    </row>
    <row r="31" spans="1:5" s="87" customFormat="1" ht="12.75">
      <c r="A31" s="286">
        <v>323</v>
      </c>
      <c r="B31" s="287" t="s">
        <v>12</v>
      </c>
      <c r="C31" s="88">
        <f>SUM(C32:C40)</f>
        <v>10715000</v>
      </c>
      <c r="D31" s="88">
        <f>SUM(D32:D40)</f>
        <v>6966362.58</v>
      </c>
      <c r="E31" s="89">
        <f t="shared" si="0"/>
        <v>65.01504974335045</v>
      </c>
    </row>
    <row r="32" spans="1:5" s="137" customFormat="1" ht="12.75">
      <c r="A32" s="280">
        <v>3231</v>
      </c>
      <c r="B32" s="280" t="s">
        <v>56</v>
      </c>
      <c r="C32" s="256">
        <v>1600000</v>
      </c>
      <c r="D32" s="91">
        <v>1300587.59</v>
      </c>
      <c r="E32" s="204">
        <f t="shared" si="0"/>
        <v>81.286724375</v>
      </c>
    </row>
    <row r="33" spans="1:5" s="137" customFormat="1" ht="12.75">
      <c r="A33" s="280">
        <v>3232</v>
      </c>
      <c r="B33" s="288" t="s">
        <v>13</v>
      </c>
      <c r="C33" s="256">
        <v>1100000</v>
      </c>
      <c r="D33" s="91">
        <v>572931.69</v>
      </c>
      <c r="E33" s="204">
        <f t="shared" si="0"/>
        <v>52.08469909090908</v>
      </c>
    </row>
    <row r="34" spans="1:5" s="87" customFormat="1" ht="12.75">
      <c r="A34" s="280">
        <v>3233</v>
      </c>
      <c r="B34" s="283" t="s">
        <v>57</v>
      </c>
      <c r="C34" s="256">
        <v>600000</v>
      </c>
      <c r="D34" s="91">
        <v>450988.97</v>
      </c>
      <c r="E34" s="204">
        <f t="shared" si="0"/>
        <v>75.16482833333333</v>
      </c>
    </row>
    <row r="35" spans="1:5" s="137" customFormat="1" ht="12.75">
      <c r="A35" s="280">
        <v>3234</v>
      </c>
      <c r="B35" s="283" t="s">
        <v>58</v>
      </c>
      <c r="C35" s="256">
        <v>1700000</v>
      </c>
      <c r="D35" s="91">
        <v>1554576</v>
      </c>
      <c r="E35" s="204">
        <f t="shared" si="0"/>
        <v>91.44564705882352</v>
      </c>
    </row>
    <row r="36" spans="1:5" s="137" customFormat="1" ht="12.75">
      <c r="A36" s="280">
        <v>3235</v>
      </c>
      <c r="B36" s="283" t="s">
        <v>59</v>
      </c>
      <c r="C36" s="256">
        <v>1600000</v>
      </c>
      <c r="D36" s="91">
        <v>1186455.37</v>
      </c>
      <c r="E36" s="204">
        <f t="shared" si="0"/>
        <v>74.15346062500001</v>
      </c>
    </row>
    <row r="37" spans="1:5" s="137" customFormat="1" ht="12.75">
      <c r="A37" s="280">
        <v>3236</v>
      </c>
      <c r="B37" s="283" t="s">
        <v>60</v>
      </c>
      <c r="C37" s="256">
        <v>1300000</v>
      </c>
      <c r="D37" s="91">
        <v>474637.75</v>
      </c>
      <c r="E37" s="204">
        <f t="shared" si="0"/>
        <v>36.51059615384615</v>
      </c>
    </row>
    <row r="38" spans="1:5" s="137" customFormat="1" ht="12.75">
      <c r="A38" s="280">
        <v>3237</v>
      </c>
      <c r="B38" s="288" t="s">
        <v>14</v>
      </c>
      <c r="C38" s="256">
        <v>1200000</v>
      </c>
      <c r="D38" s="91">
        <v>365724.29</v>
      </c>
      <c r="E38" s="204">
        <f t="shared" si="0"/>
        <v>30.477024166666666</v>
      </c>
    </row>
    <row r="39" spans="1:5" s="137" customFormat="1" ht="12.75">
      <c r="A39" s="280">
        <v>3238</v>
      </c>
      <c r="B39" s="288" t="s">
        <v>15</v>
      </c>
      <c r="C39" s="256">
        <v>1100000</v>
      </c>
      <c r="D39" s="91">
        <v>552039.15</v>
      </c>
      <c r="E39" s="204">
        <f t="shared" si="0"/>
        <v>50.18537727272727</v>
      </c>
    </row>
    <row r="40" spans="1:5" s="137" customFormat="1" ht="12.75">
      <c r="A40" s="280">
        <v>3239</v>
      </c>
      <c r="B40" s="288" t="s">
        <v>61</v>
      </c>
      <c r="C40" s="256">
        <v>515000</v>
      </c>
      <c r="D40" s="91">
        <v>508421.77</v>
      </c>
      <c r="E40" s="204">
        <f t="shared" si="0"/>
        <v>98.72267378640777</v>
      </c>
    </row>
    <row r="41" spans="1:5" s="87" customFormat="1" ht="12.75">
      <c r="A41" s="276">
        <v>324</v>
      </c>
      <c r="B41" s="279" t="s">
        <v>160</v>
      </c>
      <c r="C41" s="88">
        <f>C42</f>
        <v>50000</v>
      </c>
      <c r="D41" s="88">
        <f>D42</f>
        <v>0</v>
      </c>
      <c r="E41" s="89">
        <f t="shared" si="0"/>
        <v>0</v>
      </c>
    </row>
    <row r="42" spans="1:5" s="137" customFormat="1" ht="12.75" hidden="1">
      <c r="A42" s="280">
        <v>3241</v>
      </c>
      <c r="B42" s="280" t="s">
        <v>160</v>
      </c>
      <c r="C42" s="199">
        <v>50000</v>
      </c>
      <c r="D42" s="111">
        <v>0</v>
      </c>
      <c r="E42" s="164">
        <f t="shared" si="0"/>
        <v>0</v>
      </c>
    </row>
    <row r="43" spans="1:5" s="87" customFormat="1" ht="12.75">
      <c r="A43" s="107">
        <v>329</v>
      </c>
      <c r="B43" s="279" t="s">
        <v>62</v>
      </c>
      <c r="C43" s="88">
        <f>SUM(C44:C49)</f>
        <v>2020000</v>
      </c>
      <c r="D43" s="88">
        <f>SUM(D44:D49)</f>
        <v>1691290.07</v>
      </c>
      <c r="E43" s="89">
        <f t="shared" si="0"/>
        <v>83.72723118811881</v>
      </c>
    </row>
    <row r="44" spans="1:5" s="137" customFormat="1" ht="12.75">
      <c r="A44" s="280">
        <v>3291</v>
      </c>
      <c r="B44" s="289" t="s">
        <v>105</v>
      </c>
      <c r="C44" s="256">
        <v>250000</v>
      </c>
      <c r="D44" s="91">
        <v>177567.47</v>
      </c>
      <c r="E44" s="204">
        <f t="shared" si="0"/>
        <v>71.026988</v>
      </c>
    </row>
    <row r="45" spans="1:5" s="137" customFormat="1" ht="12.75">
      <c r="A45" s="280">
        <v>3292</v>
      </c>
      <c r="B45" s="289" t="s">
        <v>64</v>
      </c>
      <c r="C45" s="256">
        <v>300000</v>
      </c>
      <c r="D45" s="91">
        <v>187734.53</v>
      </c>
      <c r="E45" s="204">
        <f t="shared" si="0"/>
        <v>62.578176666666664</v>
      </c>
    </row>
    <row r="46" spans="1:5" s="137" customFormat="1" ht="12.75">
      <c r="A46" s="280">
        <v>3293</v>
      </c>
      <c r="B46" s="289" t="s">
        <v>65</v>
      </c>
      <c r="C46" s="256">
        <v>50000</v>
      </c>
      <c r="D46" s="91">
        <v>35632.13</v>
      </c>
      <c r="E46" s="204">
        <f t="shared" si="0"/>
        <v>71.26426</v>
      </c>
    </row>
    <row r="47" spans="1:5" s="137" customFormat="1" ht="12.75">
      <c r="A47" s="280">
        <v>3294</v>
      </c>
      <c r="B47" s="289" t="s">
        <v>66</v>
      </c>
      <c r="C47" s="256">
        <v>50000</v>
      </c>
      <c r="D47" s="91">
        <v>8180.7</v>
      </c>
      <c r="E47" s="204">
        <f t="shared" si="0"/>
        <v>16.3614</v>
      </c>
    </row>
    <row r="48" spans="1:5" s="137" customFormat="1" ht="12.75">
      <c r="A48" s="280">
        <v>3295</v>
      </c>
      <c r="B48" s="289" t="s">
        <v>161</v>
      </c>
      <c r="C48" s="256">
        <v>120000</v>
      </c>
      <c r="D48" s="91">
        <v>43104.48</v>
      </c>
      <c r="E48" s="204">
        <f t="shared" si="0"/>
        <v>35.9204</v>
      </c>
    </row>
    <row r="49" spans="1:5" s="137" customFormat="1" ht="12.75">
      <c r="A49" s="280">
        <v>3299</v>
      </c>
      <c r="B49" s="280" t="s">
        <v>62</v>
      </c>
      <c r="C49" s="256">
        <v>1250000</v>
      </c>
      <c r="D49" s="91">
        <v>1239070.76</v>
      </c>
      <c r="E49" s="204">
        <f t="shared" si="0"/>
        <v>99.1256608</v>
      </c>
    </row>
    <row r="50" spans="1:5" s="87" customFormat="1" ht="12.75">
      <c r="A50" s="276">
        <v>34</v>
      </c>
      <c r="B50" s="282" t="s">
        <v>16</v>
      </c>
      <c r="C50" s="88">
        <f>C51</f>
        <v>282000</v>
      </c>
      <c r="D50" s="88">
        <f>D51</f>
        <v>170432.03000000003</v>
      </c>
      <c r="E50" s="89">
        <f t="shared" si="0"/>
        <v>60.436890070922</v>
      </c>
    </row>
    <row r="51" spans="1:5" s="87" customFormat="1" ht="12.75">
      <c r="A51" s="276">
        <v>343</v>
      </c>
      <c r="B51" s="279" t="s">
        <v>73</v>
      </c>
      <c r="C51" s="88">
        <f>SUM(C52:C55)</f>
        <v>282000</v>
      </c>
      <c r="D51" s="88">
        <f>SUM(D52:D55)</f>
        <v>170432.03000000003</v>
      </c>
      <c r="E51" s="89">
        <f t="shared" si="0"/>
        <v>60.436890070922</v>
      </c>
    </row>
    <row r="52" spans="1:5" s="137" customFormat="1" ht="12.75">
      <c r="A52" s="108">
        <v>3431</v>
      </c>
      <c r="B52" s="290" t="s">
        <v>74</v>
      </c>
      <c r="C52" s="256">
        <v>170000</v>
      </c>
      <c r="D52" s="91">
        <v>94466.07</v>
      </c>
      <c r="E52" s="204">
        <f t="shared" si="0"/>
        <v>55.56827647058824</v>
      </c>
    </row>
    <row r="53" spans="1:5" s="137" customFormat="1" ht="12.75">
      <c r="A53" s="108">
        <v>3432</v>
      </c>
      <c r="B53" s="290" t="s">
        <v>75</v>
      </c>
      <c r="C53" s="256">
        <v>1000</v>
      </c>
      <c r="D53" s="91">
        <v>26.07</v>
      </c>
      <c r="E53" s="204">
        <f t="shared" si="0"/>
        <v>2.6069999999999998</v>
      </c>
    </row>
    <row r="54" spans="1:5" s="137" customFormat="1" ht="12.75">
      <c r="A54" s="108">
        <v>3433</v>
      </c>
      <c r="B54" s="290" t="s">
        <v>100</v>
      </c>
      <c r="C54" s="256">
        <v>110000</v>
      </c>
      <c r="D54" s="91">
        <v>75939.89</v>
      </c>
      <c r="E54" s="204">
        <f t="shared" si="0"/>
        <v>69.03626363636364</v>
      </c>
    </row>
    <row r="55" spans="1:5" s="137" customFormat="1" ht="12.75">
      <c r="A55" s="108">
        <v>3434</v>
      </c>
      <c r="B55" s="290" t="s">
        <v>73</v>
      </c>
      <c r="C55" s="256">
        <v>1000</v>
      </c>
      <c r="D55" s="91">
        <v>0</v>
      </c>
      <c r="E55" s="204">
        <f t="shared" si="0"/>
        <v>0</v>
      </c>
    </row>
    <row r="56" spans="1:5" s="190" customFormat="1" ht="12.75">
      <c r="A56" s="276">
        <v>36</v>
      </c>
      <c r="B56" s="282" t="s">
        <v>67</v>
      </c>
      <c r="C56" s="88">
        <f>C57</f>
        <v>0</v>
      </c>
      <c r="D56" s="88">
        <f>D57</f>
        <v>66117.61</v>
      </c>
      <c r="E56" s="163"/>
    </row>
    <row r="57" spans="1:5" s="190" customFormat="1" ht="12.75">
      <c r="A57" s="276">
        <v>363</v>
      </c>
      <c r="B57" s="279" t="s">
        <v>163</v>
      </c>
      <c r="C57" s="88">
        <f>C58</f>
        <v>0</v>
      </c>
      <c r="D57" s="88">
        <f>D58</f>
        <v>66117.61</v>
      </c>
      <c r="E57" s="163"/>
    </row>
    <row r="58" spans="1:5" s="190" customFormat="1" ht="12.75">
      <c r="A58" s="108">
        <v>3632</v>
      </c>
      <c r="B58" s="290" t="s">
        <v>164</v>
      </c>
      <c r="C58" s="256">
        <v>0</v>
      </c>
      <c r="D58" s="91">
        <v>66117.61</v>
      </c>
      <c r="E58" s="205" t="s">
        <v>182</v>
      </c>
    </row>
    <row r="59" spans="1:5" s="87" customFormat="1" ht="12.75">
      <c r="A59" s="286">
        <v>38</v>
      </c>
      <c r="B59" s="291" t="s">
        <v>68</v>
      </c>
      <c r="C59" s="88">
        <f>C60+C62+C68</f>
        <v>163000</v>
      </c>
      <c r="D59" s="88">
        <f>D60+D62+D68</f>
        <v>83000</v>
      </c>
      <c r="E59" s="89">
        <f t="shared" si="0"/>
        <v>50.920245398773</v>
      </c>
    </row>
    <row r="60" spans="1:5" s="87" customFormat="1" ht="12.75">
      <c r="A60" s="286">
        <v>381</v>
      </c>
      <c r="B60" s="291" t="s">
        <v>44</v>
      </c>
      <c r="C60" s="88">
        <f>C61</f>
        <v>100000</v>
      </c>
      <c r="D60" s="88">
        <f>D61</f>
        <v>20000</v>
      </c>
      <c r="E60" s="89">
        <f t="shared" si="0"/>
        <v>20</v>
      </c>
    </row>
    <row r="61" spans="1:5" s="137" customFormat="1" ht="12.75">
      <c r="A61" s="108">
        <v>3811</v>
      </c>
      <c r="B61" s="283" t="s">
        <v>20</v>
      </c>
      <c r="C61" s="199">
        <v>100000</v>
      </c>
      <c r="D61" s="111">
        <v>20000</v>
      </c>
      <c r="E61" s="204">
        <f t="shared" si="0"/>
        <v>20</v>
      </c>
    </row>
    <row r="62" spans="1:5" s="87" customFormat="1" ht="15" customHeight="1" hidden="1">
      <c r="A62" s="286">
        <v>382</v>
      </c>
      <c r="B62" s="291" t="s">
        <v>104</v>
      </c>
      <c r="C62" s="88">
        <f>C63</f>
        <v>0</v>
      </c>
      <c r="D62" s="88">
        <f>D63</f>
        <v>0</v>
      </c>
      <c r="E62" s="164" t="e">
        <f t="shared" si="0"/>
        <v>#DIV/0!</v>
      </c>
    </row>
    <row r="63" spans="1:5" s="87" customFormat="1" ht="15" customHeight="1" hidden="1">
      <c r="A63" s="108">
        <v>3821</v>
      </c>
      <c r="B63" s="290" t="s">
        <v>150</v>
      </c>
      <c r="C63" s="91">
        <v>0</v>
      </c>
      <c r="D63" s="91">
        <v>0</v>
      </c>
      <c r="E63" s="164" t="e">
        <f t="shared" si="0"/>
        <v>#DIV/0!</v>
      </c>
    </row>
    <row r="64" spans="1:5" s="136" customFormat="1" ht="15" customHeight="1" hidden="1">
      <c r="A64" s="135">
        <v>5</v>
      </c>
      <c r="B64" s="102" t="s">
        <v>32</v>
      </c>
      <c r="C64" s="88">
        <f aca="true" t="shared" si="1" ref="C64:D66">C65</f>
        <v>0</v>
      </c>
      <c r="D64" s="88">
        <f t="shared" si="1"/>
        <v>0</v>
      </c>
      <c r="E64" s="164" t="e">
        <f t="shared" si="0"/>
        <v>#DIV/0!</v>
      </c>
    </row>
    <row r="65" spans="1:5" s="136" customFormat="1" ht="15" customHeight="1" hidden="1">
      <c r="A65" s="135">
        <v>51</v>
      </c>
      <c r="B65" s="101" t="s">
        <v>33</v>
      </c>
      <c r="C65" s="88">
        <f t="shared" si="1"/>
        <v>0</v>
      </c>
      <c r="D65" s="88">
        <f t="shared" si="1"/>
        <v>0</v>
      </c>
      <c r="E65" s="164" t="e">
        <f t="shared" si="0"/>
        <v>#DIV/0!</v>
      </c>
    </row>
    <row r="66" spans="1:5" s="136" customFormat="1" ht="25.5" hidden="1">
      <c r="A66" s="107">
        <v>515</v>
      </c>
      <c r="B66" s="292" t="s">
        <v>204</v>
      </c>
      <c r="C66" s="88">
        <f t="shared" si="1"/>
        <v>0</v>
      </c>
      <c r="D66" s="88">
        <f t="shared" si="1"/>
        <v>0</v>
      </c>
      <c r="E66" s="164" t="e">
        <f t="shared" si="0"/>
        <v>#DIV/0!</v>
      </c>
    </row>
    <row r="67" spans="1:5" s="87" customFormat="1" ht="12.75" hidden="1">
      <c r="A67" s="108">
        <v>5153</v>
      </c>
      <c r="B67" s="290" t="s">
        <v>205</v>
      </c>
      <c r="C67" s="91">
        <v>0</v>
      </c>
      <c r="D67" s="91">
        <v>0</v>
      </c>
      <c r="E67" s="164" t="e">
        <f t="shared" si="0"/>
        <v>#DIV/0!</v>
      </c>
    </row>
    <row r="68" spans="1:5" s="136" customFormat="1" ht="12.75">
      <c r="A68" s="135">
        <v>383</v>
      </c>
      <c r="B68" s="293" t="s">
        <v>240</v>
      </c>
      <c r="C68" s="123">
        <f>C69</f>
        <v>63000</v>
      </c>
      <c r="D68" s="123">
        <f>D69</f>
        <v>63000</v>
      </c>
      <c r="E68" s="89">
        <f t="shared" si="0"/>
        <v>100</v>
      </c>
    </row>
    <row r="69" spans="1:5" s="87" customFormat="1" ht="12.75">
      <c r="A69" s="108">
        <v>3831</v>
      </c>
      <c r="B69" s="294" t="s">
        <v>241</v>
      </c>
      <c r="C69" s="256">
        <v>63000</v>
      </c>
      <c r="D69" s="91">
        <v>63000</v>
      </c>
      <c r="E69" s="204">
        <f t="shared" si="0"/>
        <v>100</v>
      </c>
    </row>
    <row r="70" spans="1:5" s="87" customFormat="1" ht="12.75" hidden="1">
      <c r="A70" s="295">
        <v>5</v>
      </c>
      <c r="B70" s="37" t="s">
        <v>32</v>
      </c>
      <c r="C70" s="88">
        <f aca="true" t="shared" si="2" ref="C70:D72">C71</f>
        <v>40579000</v>
      </c>
      <c r="D70" s="88">
        <f t="shared" si="2"/>
        <v>40000000</v>
      </c>
      <c r="E70" s="89">
        <f t="shared" si="0"/>
        <v>98.57315360161661</v>
      </c>
    </row>
    <row r="71" spans="1:5" s="87" customFormat="1" ht="12.75">
      <c r="A71" s="295">
        <v>51</v>
      </c>
      <c r="B71" s="2" t="s">
        <v>33</v>
      </c>
      <c r="C71" s="88">
        <f t="shared" si="2"/>
        <v>40579000</v>
      </c>
      <c r="D71" s="88">
        <f t="shared" si="2"/>
        <v>40000000</v>
      </c>
      <c r="E71" s="89">
        <f t="shared" si="0"/>
        <v>98.57315360161661</v>
      </c>
    </row>
    <row r="72" spans="1:5" s="87" customFormat="1" ht="25.5">
      <c r="A72" s="295">
        <v>515</v>
      </c>
      <c r="B72" s="296" t="s">
        <v>206</v>
      </c>
      <c r="C72" s="88">
        <f t="shared" si="2"/>
        <v>40579000</v>
      </c>
      <c r="D72" s="88">
        <f t="shared" si="2"/>
        <v>40000000</v>
      </c>
      <c r="E72" s="89">
        <f t="shared" si="0"/>
        <v>98.57315360161661</v>
      </c>
    </row>
    <row r="73" spans="1:5" s="87" customFormat="1" ht="12.75">
      <c r="A73" s="284">
        <v>5153</v>
      </c>
      <c r="B73" s="290" t="s">
        <v>205</v>
      </c>
      <c r="C73" s="256">
        <v>40579000</v>
      </c>
      <c r="D73" s="91">
        <v>40000000</v>
      </c>
      <c r="E73" s="204">
        <f t="shared" si="0"/>
        <v>98.57315360161661</v>
      </c>
    </row>
    <row r="74" spans="1:5" s="87" customFormat="1" ht="12.75">
      <c r="A74" s="284"/>
      <c r="B74" s="288"/>
      <c r="C74" s="91"/>
      <c r="D74" s="91"/>
      <c r="E74" s="89"/>
    </row>
    <row r="75" spans="1:7" s="87" customFormat="1" ht="12.75">
      <c r="A75" s="279" t="s">
        <v>79</v>
      </c>
      <c r="B75" s="279" t="s">
        <v>80</v>
      </c>
      <c r="C75" s="88">
        <f>SUM(C79:C83)</f>
        <v>1898000</v>
      </c>
      <c r="D75" s="88">
        <f>SUM(D79:D83)</f>
        <v>200657.49</v>
      </c>
      <c r="E75" s="89">
        <f t="shared" si="0"/>
        <v>10.572048998946258</v>
      </c>
      <c r="G75" s="183"/>
    </row>
    <row r="76" spans="1:5" s="87" customFormat="1" ht="12.75" hidden="1">
      <c r="A76" s="297">
        <v>4</v>
      </c>
      <c r="B76" s="277" t="s">
        <v>69</v>
      </c>
      <c r="C76" s="88">
        <f>C77</f>
        <v>1898000</v>
      </c>
      <c r="D76" s="88">
        <f>D77</f>
        <v>200657.49</v>
      </c>
      <c r="E76" s="89">
        <f aca="true" t="shared" si="3" ref="E76:E137">D76/C76*100</f>
        <v>10.572048998946258</v>
      </c>
    </row>
    <row r="77" spans="1:5" s="87" customFormat="1" ht="12.75">
      <c r="A77" s="276">
        <v>42</v>
      </c>
      <c r="B77" s="287" t="s">
        <v>21</v>
      </c>
      <c r="C77" s="88">
        <f>C78</f>
        <v>1898000</v>
      </c>
      <c r="D77" s="88">
        <f>D78</f>
        <v>200657.49</v>
      </c>
      <c r="E77" s="89">
        <f t="shared" si="3"/>
        <v>10.572048998946258</v>
      </c>
    </row>
    <row r="78" spans="1:5" s="87" customFormat="1" ht="12.75">
      <c r="A78" s="276">
        <v>422</v>
      </c>
      <c r="B78" s="282" t="s">
        <v>26</v>
      </c>
      <c r="C78" s="88">
        <f>C79+C80+C81+C82+C83</f>
        <v>1898000</v>
      </c>
      <c r="D78" s="88">
        <f>D79+D80+D81+D82+D83</f>
        <v>200657.49</v>
      </c>
      <c r="E78" s="89">
        <f t="shared" si="3"/>
        <v>10.572048998946258</v>
      </c>
    </row>
    <row r="79" spans="1:5" s="137" customFormat="1" ht="12.75">
      <c r="A79" s="143" t="s">
        <v>22</v>
      </c>
      <c r="B79" s="97" t="s">
        <v>23</v>
      </c>
      <c r="C79" s="256">
        <v>1500000</v>
      </c>
      <c r="D79" s="91">
        <v>169952.5</v>
      </c>
      <c r="E79" s="204">
        <f t="shared" si="3"/>
        <v>11.330166666666667</v>
      </c>
    </row>
    <row r="80" spans="1:5" s="137" customFormat="1" ht="12.75">
      <c r="A80" s="284" t="s">
        <v>24</v>
      </c>
      <c r="B80" s="288" t="s">
        <v>25</v>
      </c>
      <c r="C80" s="256">
        <v>350000</v>
      </c>
      <c r="D80" s="91">
        <v>11129.99</v>
      </c>
      <c r="E80" s="204">
        <f t="shared" si="3"/>
        <v>3.1799971428571423</v>
      </c>
    </row>
    <row r="81" spans="1:5" s="137" customFormat="1" ht="12.75">
      <c r="A81" s="284">
        <v>4223</v>
      </c>
      <c r="B81" s="289" t="s">
        <v>193</v>
      </c>
      <c r="C81" s="256">
        <v>20000</v>
      </c>
      <c r="D81" s="91">
        <v>18087.5</v>
      </c>
      <c r="E81" s="204">
        <f t="shared" si="3"/>
        <v>90.4375</v>
      </c>
    </row>
    <row r="82" spans="1:5" s="137" customFormat="1" ht="12.75" hidden="1">
      <c r="A82" s="284">
        <v>4225</v>
      </c>
      <c r="B82" s="289" t="s">
        <v>194</v>
      </c>
      <c r="C82" s="256">
        <v>0</v>
      </c>
      <c r="D82" s="91">
        <v>0</v>
      </c>
      <c r="E82" s="204">
        <v>0</v>
      </c>
    </row>
    <row r="83" spans="1:5" s="137" customFormat="1" ht="12.75">
      <c r="A83" s="284">
        <v>4227</v>
      </c>
      <c r="B83" s="289" t="s">
        <v>195</v>
      </c>
      <c r="C83" s="256">
        <v>28000</v>
      </c>
      <c r="D83" s="91">
        <v>1487.5</v>
      </c>
      <c r="E83" s="204">
        <f t="shared" si="3"/>
        <v>5.3125</v>
      </c>
    </row>
    <row r="84" spans="1:5" s="87" customFormat="1" ht="12.75">
      <c r="A84" s="284"/>
      <c r="B84" s="288"/>
      <c r="C84" s="91"/>
      <c r="D84" s="91"/>
      <c r="E84" s="89"/>
    </row>
    <row r="85" spans="1:5" s="87" customFormat="1" ht="12.75">
      <c r="A85" s="279" t="s">
        <v>81</v>
      </c>
      <c r="B85" s="279" t="s">
        <v>82</v>
      </c>
      <c r="C85" s="88">
        <f aca="true" t="shared" si="4" ref="C85:D88">C86</f>
        <v>1200000</v>
      </c>
      <c r="D85" s="88">
        <f t="shared" si="4"/>
        <v>0</v>
      </c>
      <c r="E85" s="89">
        <f t="shared" si="3"/>
        <v>0</v>
      </c>
    </row>
    <row r="86" spans="1:5" s="87" customFormat="1" ht="12.75" hidden="1">
      <c r="A86" s="297">
        <v>4</v>
      </c>
      <c r="B86" s="277" t="s">
        <v>69</v>
      </c>
      <c r="C86" s="88">
        <f t="shared" si="4"/>
        <v>1200000</v>
      </c>
      <c r="D86" s="88">
        <f t="shared" si="4"/>
        <v>0</v>
      </c>
      <c r="E86" s="89">
        <f t="shared" si="3"/>
        <v>0</v>
      </c>
    </row>
    <row r="87" spans="1:5" s="87" customFormat="1" ht="12.75">
      <c r="A87" s="297">
        <v>42</v>
      </c>
      <c r="B87" s="287" t="s">
        <v>21</v>
      </c>
      <c r="C87" s="88">
        <f t="shared" si="4"/>
        <v>1200000</v>
      </c>
      <c r="D87" s="88">
        <f t="shared" si="4"/>
        <v>0</v>
      </c>
      <c r="E87" s="89">
        <f t="shared" si="3"/>
        <v>0</v>
      </c>
    </row>
    <row r="88" spans="1:5" s="87" customFormat="1" ht="12.75">
      <c r="A88" s="297">
        <v>426</v>
      </c>
      <c r="B88" s="98" t="s">
        <v>30</v>
      </c>
      <c r="C88" s="88">
        <f t="shared" si="4"/>
        <v>1200000</v>
      </c>
      <c r="D88" s="88">
        <f t="shared" si="4"/>
        <v>0</v>
      </c>
      <c r="E88" s="89">
        <f t="shared" si="3"/>
        <v>0</v>
      </c>
    </row>
    <row r="89" spans="1:5" s="137" customFormat="1" ht="12.75" hidden="1">
      <c r="A89" s="284" t="s">
        <v>70</v>
      </c>
      <c r="B89" s="285" t="s">
        <v>1</v>
      </c>
      <c r="C89" s="256">
        <v>1200000</v>
      </c>
      <c r="D89" s="91">
        <v>0</v>
      </c>
      <c r="E89" s="164">
        <f t="shared" si="3"/>
        <v>0</v>
      </c>
    </row>
    <row r="90" spans="1:5" s="87" customFormat="1" ht="12.75">
      <c r="A90" s="284"/>
      <c r="B90" s="288"/>
      <c r="C90" s="91"/>
      <c r="D90" s="91"/>
      <c r="E90" s="164"/>
    </row>
    <row r="91" spans="1:5" s="87" customFormat="1" ht="12.75">
      <c r="A91" s="279" t="s">
        <v>83</v>
      </c>
      <c r="B91" s="279" t="s">
        <v>84</v>
      </c>
      <c r="C91" s="88">
        <f aca="true" t="shared" si="5" ref="C91:D94">C92</f>
        <v>70000</v>
      </c>
      <c r="D91" s="88">
        <f t="shared" si="5"/>
        <v>60638.96</v>
      </c>
      <c r="E91" s="89">
        <f t="shared" si="3"/>
        <v>86.62708571428571</v>
      </c>
    </row>
    <row r="92" spans="1:5" s="87" customFormat="1" ht="12.75" hidden="1">
      <c r="A92" s="297">
        <v>4</v>
      </c>
      <c r="B92" s="277" t="s">
        <v>69</v>
      </c>
      <c r="C92" s="88">
        <f t="shared" si="5"/>
        <v>70000</v>
      </c>
      <c r="D92" s="88">
        <f t="shared" si="5"/>
        <v>60638.96</v>
      </c>
      <c r="E92" s="89">
        <f t="shared" si="3"/>
        <v>86.62708571428571</v>
      </c>
    </row>
    <row r="93" spans="1:5" s="87" customFormat="1" ht="12.75">
      <c r="A93" s="297">
        <v>42</v>
      </c>
      <c r="B93" s="287" t="s">
        <v>21</v>
      </c>
      <c r="C93" s="88">
        <f t="shared" si="5"/>
        <v>70000</v>
      </c>
      <c r="D93" s="88">
        <f t="shared" si="5"/>
        <v>60638.96</v>
      </c>
      <c r="E93" s="89">
        <f t="shared" si="3"/>
        <v>86.62708571428571</v>
      </c>
    </row>
    <row r="94" spans="1:5" s="87" customFormat="1" ht="12.75">
      <c r="A94" s="297">
        <v>423</v>
      </c>
      <c r="B94" s="282" t="s">
        <v>27</v>
      </c>
      <c r="C94" s="88">
        <f t="shared" si="5"/>
        <v>70000</v>
      </c>
      <c r="D94" s="88">
        <f t="shared" si="5"/>
        <v>60638.96</v>
      </c>
      <c r="E94" s="89">
        <f t="shared" si="3"/>
        <v>86.62708571428571</v>
      </c>
    </row>
    <row r="95" spans="1:5" s="137" customFormat="1" ht="12.75">
      <c r="A95" s="284" t="s">
        <v>29</v>
      </c>
      <c r="B95" s="288" t="s">
        <v>28</v>
      </c>
      <c r="C95" s="199">
        <v>70000</v>
      </c>
      <c r="D95" s="111">
        <v>60638.96</v>
      </c>
      <c r="E95" s="204">
        <f t="shared" si="3"/>
        <v>86.62708571428571</v>
      </c>
    </row>
    <row r="96" spans="1:5" s="87" customFormat="1" ht="12.75">
      <c r="A96" s="284"/>
      <c r="B96" s="288"/>
      <c r="C96" s="91"/>
      <c r="D96" s="91"/>
      <c r="E96" s="89"/>
    </row>
    <row r="97" spans="1:5" s="87" customFormat="1" ht="12.75">
      <c r="A97" s="295">
        <v>101</v>
      </c>
      <c r="B97" s="279" t="s">
        <v>87</v>
      </c>
      <c r="C97" s="88">
        <f>C99+C112+C118+C124+C147+C170+C239+C250+C274+C280+C298+C315+C329+C335+C352+C369+C193+C216</f>
        <v>356080000</v>
      </c>
      <c r="D97" s="88">
        <f>D99+D112+D118+D124+D147+D170+D239+D250+D274+D280+D298+D315+D329+D335+D352+D369+D193+D216</f>
        <v>182163105.74</v>
      </c>
      <c r="E97" s="89">
        <f t="shared" si="3"/>
        <v>51.15791556391822</v>
      </c>
    </row>
    <row r="98" spans="1:5" s="87" customFormat="1" ht="12.75">
      <c r="A98" s="279"/>
      <c r="B98" s="99"/>
      <c r="C98" s="88"/>
      <c r="D98" s="88"/>
      <c r="E98" s="89"/>
    </row>
    <row r="99" spans="1:5" s="137" customFormat="1" ht="12.75">
      <c r="A99" s="279" t="s">
        <v>114</v>
      </c>
      <c r="B99" s="99" t="s">
        <v>173</v>
      </c>
      <c r="C99" s="88">
        <f>C100+C107</f>
        <v>34500000</v>
      </c>
      <c r="D99" s="88">
        <f>D100+D107</f>
        <v>29630302.59</v>
      </c>
      <c r="E99" s="89">
        <f t="shared" si="3"/>
        <v>85.88493504347827</v>
      </c>
    </row>
    <row r="100" spans="1:5" s="137" customFormat="1" ht="12.75" hidden="1">
      <c r="A100" s="297">
        <v>3</v>
      </c>
      <c r="B100" s="277" t="s">
        <v>45</v>
      </c>
      <c r="C100" s="88">
        <f>C101+C104</f>
        <v>34500000</v>
      </c>
      <c r="D100" s="88">
        <f>D101+D104</f>
        <v>29630302.59</v>
      </c>
      <c r="E100" s="89">
        <f t="shared" si="3"/>
        <v>85.88493504347827</v>
      </c>
    </row>
    <row r="101" spans="1:5" s="137" customFormat="1" ht="12.75">
      <c r="A101" s="297">
        <v>32</v>
      </c>
      <c r="B101" s="282" t="s">
        <v>4</v>
      </c>
      <c r="C101" s="88">
        <f>C102</f>
        <v>3500000</v>
      </c>
      <c r="D101" s="88">
        <f>D102</f>
        <v>13500</v>
      </c>
      <c r="E101" s="89">
        <f t="shared" si="3"/>
        <v>0.38571428571428573</v>
      </c>
    </row>
    <row r="102" spans="1:5" s="137" customFormat="1" ht="12.75">
      <c r="A102" s="297">
        <v>323</v>
      </c>
      <c r="B102" s="287" t="s">
        <v>12</v>
      </c>
      <c r="C102" s="88">
        <f>C103</f>
        <v>3500000</v>
      </c>
      <c r="D102" s="88">
        <f>D103</f>
        <v>13500</v>
      </c>
      <c r="E102" s="89">
        <f t="shared" si="3"/>
        <v>0.38571428571428573</v>
      </c>
    </row>
    <row r="103" spans="1:5" s="137" customFormat="1" ht="12.75">
      <c r="A103" s="280">
        <v>3237</v>
      </c>
      <c r="B103" s="100" t="s">
        <v>14</v>
      </c>
      <c r="C103" s="199">
        <v>3500000</v>
      </c>
      <c r="D103" s="111">
        <v>13500</v>
      </c>
      <c r="E103" s="204">
        <f t="shared" si="3"/>
        <v>0.38571428571428573</v>
      </c>
    </row>
    <row r="104" spans="1:5" s="137" customFormat="1" ht="12.75">
      <c r="A104" s="297">
        <v>36</v>
      </c>
      <c r="B104" s="96" t="s">
        <v>67</v>
      </c>
      <c r="C104" s="88">
        <f>C105</f>
        <v>31000000</v>
      </c>
      <c r="D104" s="88">
        <f>D105</f>
        <v>29616802.59</v>
      </c>
      <c r="E104" s="89">
        <f t="shared" si="3"/>
        <v>95.53807287096774</v>
      </c>
    </row>
    <row r="105" spans="1:5" s="137" customFormat="1" ht="12.75">
      <c r="A105" s="297">
        <v>363</v>
      </c>
      <c r="B105" s="281" t="s">
        <v>163</v>
      </c>
      <c r="C105" s="88">
        <f>C106</f>
        <v>31000000</v>
      </c>
      <c r="D105" s="88">
        <f>D106</f>
        <v>29616802.59</v>
      </c>
      <c r="E105" s="89">
        <f t="shared" si="3"/>
        <v>95.53807287096774</v>
      </c>
    </row>
    <row r="106" spans="1:5" s="137" customFormat="1" ht="12.75">
      <c r="A106" s="280">
        <v>3632</v>
      </c>
      <c r="B106" s="100" t="s">
        <v>164</v>
      </c>
      <c r="C106" s="199">
        <v>31000000</v>
      </c>
      <c r="D106" s="111">
        <v>29616802.59</v>
      </c>
      <c r="E106" s="204">
        <f t="shared" si="3"/>
        <v>95.53807287096774</v>
      </c>
    </row>
    <row r="107" spans="1:5" s="137" customFormat="1" ht="12.75" customHeight="1" hidden="1">
      <c r="A107" s="107">
        <v>5</v>
      </c>
      <c r="B107" s="102" t="s">
        <v>32</v>
      </c>
      <c r="C107" s="88">
        <f aca="true" t="shared" si="6" ref="C107:D109">C108</f>
        <v>0</v>
      </c>
      <c r="D107" s="88">
        <f t="shared" si="6"/>
        <v>0</v>
      </c>
      <c r="E107" s="89" t="e">
        <f t="shared" si="3"/>
        <v>#DIV/0!</v>
      </c>
    </row>
    <row r="108" spans="1:5" s="137" customFormat="1" ht="12.75" customHeight="1" hidden="1">
      <c r="A108" s="107">
        <v>51</v>
      </c>
      <c r="B108" s="101" t="s">
        <v>33</v>
      </c>
      <c r="C108" s="88">
        <f t="shared" si="6"/>
        <v>0</v>
      </c>
      <c r="D108" s="88">
        <f t="shared" si="6"/>
        <v>0</v>
      </c>
      <c r="E108" s="89" t="e">
        <f t="shared" si="3"/>
        <v>#DIV/0!</v>
      </c>
    </row>
    <row r="109" spans="1:5" s="137" customFormat="1" ht="12.75" customHeight="1" hidden="1">
      <c r="A109" s="107">
        <v>511</v>
      </c>
      <c r="B109" s="292" t="s">
        <v>108</v>
      </c>
      <c r="C109" s="88">
        <f t="shared" si="6"/>
        <v>0</v>
      </c>
      <c r="D109" s="88">
        <f t="shared" si="6"/>
        <v>0</v>
      </c>
      <c r="E109" s="89" t="e">
        <f t="shared" si="3"/>
        <v>#DIV/0!</v>
      </c>
    </row>
    <row r="110" spans="1:5" s="137" customFormat="1" ht="12.75" customHeight="1" hidden="1">
      <c r="A110" s="280">
        <v>5111</v>
      </c>
      <c r="B110" s="280" t="s">
        <v>108</v>
      </c>
      <c r="C110" s="111">
        <v>0</v>
      </c>
      <c r="D110" s="111">
        <v>0</v>
      </c>
      <c r="E110" s="89" t="e">
        <f t="shared" si="3"/>
        <v>#DIV/0!</v>
      </c>
    </row>
    <row r="111" spans="1:5" s="87" customFormat="1" ht="12.75">
      <c r="A111" s="279"/>
      <c r="B111" s="99"/>
      <c r="C111" s="88"/>
      <c r="D111" s="88"/>
      <c r="E111" s="89"/>
    </row>
    <row r="112" spans="1:5" s="137" customFormat="1" ht="12.75">
      <c r="A112" s="279" t="s">
        <v>115</v>
      </c>
      <c r="B112" s="99" t="s">
        <v>133</v>
      </c>
      <c r="C112" s="88">
        <f aca="true" t="shared" si="7" ref="C112:D115">C113</f>
        <v>4600000</v>
      </c>
      <c r="D112" s="88">
        <f t="shared" si="7"/>
        <v>667893.78</v>
      </c>
      <c r="E112" s="89">
        <f t="shared" si="3"/>
        <v>14.51943</v>
      </c>
    </row>
    <row r="113" spans="1:5" s="137" customFormat="1" ht="12.75" hidden="1">
      <c r="A113" s="297">
        <v>3</v>
      </c>
      <c r="B113" s="277" t="s">
        <v>45</v>
      </c>
      <c r="C113" s="88">
        <f t="shared" si="7"/>
        <v>4600000</v>
      </c>
      <c r="D113" s="88">
        <f t="shared" si="7"/>
        <v>667893.78</v>
      </c>
      <c r="E113" s="89">
        <f t="shared" si="3"/>
        <v>14.51943</v>
      </c>
    </row>
    <row r="114" spans="1:5" s="137" customFormat="1" ht="12.75">
      <c r="A114" s="297">
        <v>36</v>
      </c>
      <c r="B114" s="96" t="s">
        <v>67</v>
      </c>
      <c r="C114" s="88">
        <f t="shared" si="7"/>
        <v>4600000</v>
      </c>
      <c r="D114" s="88">
        <f t="shared" si="7"/>
        <v>667893.78</v>
      </c>
      <c r="E114" s="89">
        <f t="shared" si="3"/>
        <v>14.51943</v>
      </c>
    </row>
    <row r="115" spans="1:5" s="137" customFormat="1" ht="12.75">
      <c r="A115" s="297">
        <v>36</v>
      </c>
      <c r="B115" s="281" t="s">
        <v>163</v>
      </c>
      <c r="C115" s="88">
        <f t="shared" si="7"/>
        <v>4600000</v>
      </c>
      <c r="D115" s="88">
        <f t="shared" si="7"/>
        <v>667893.78</v>
      </c>
      <c r="E115" s="89">
        <f t="shared" si="3"/>
        <v>14.51943</v>
      </c>
    </row>
    <row r="116" spans="1:5" s="137" customFormat="1" ht="12.75">
      <c r="A116" s="280">
        <v>3632</v>
      </c>
      <c r="B116" s="100" t="s">
        <v>164</v>
      </c>
      <c r="C116" s="199">
        <v>4600000</v>
      </c>
      <c r="D116" s="111">
        <v>667893.78</v>
      </c>
      <c r="E116" s="204">
        <f t="shared" si="3"/>
        <v>14.51943</v>
      </c>
    </row>
    <row r="117" spans="1:5" s="87" customFormat="1" ht="12.75">
      <c r="A117" s="280"/>
      <c r="B117" s="100"/>
      <c r="C117" s="111"/>
      <c r="D117" s="111"/>
      <c r="E117" s="89"/>
    </row>
    <row r="118" spans="1:5" s="137" customFormat="1" ht="25.5">
      <c r="A118" s="276" t="s">
        <v>116</v>
      </c>
      <c r="B118" s="103" t="s">
        <v>134</v>
      </c>
      <c r="C118" s="88">
        <f aca="true" t="shared" si="8" ref="C118:D121">C119</f>
        <v>3000000</v>
      </c>
      <c r="D118" s="88">
        <f t="shared" si="8"/>
        <v>2053819.71</v>
      </c>
      <c r="E118" s="89">
        <f t="shared" si="3"/>
        <v>68.460657</v>
      </c>
    </row>
    <row r="119" spans="1:5" s="137" customFormat="1" ht="12.75" hidden="1">
      <c r="A119" s="297">
        <v>3</v>
      </c>
      <c r="B119" s="277" t="s">
        <v>45</v>
      </c>
      <c r="C119" s="88">
        <f t="shared" si="8"/>
        <v>3000000</v>
      </c>
      <c r="D119" s="88">
        <f t="shared" si="8"/>
        <v>2053819.71</v>
      </c>
      <c r="E119" s="89">
        <f t="shared" si="3"/>
        <v>68.460657</v>
      </c>
    </row>
    <row r="120" spans="1:5" s="137" customFormat="1" ht="12.75">
      <c r="A120" s="297">
        <v>36</v>
      </c>
      <c r="B120" s="96" t="s">
        <v>67</v>
      </c>
      <c r="C120" s="88">
        <f t="shared" si="8"/>
        <v>3000000</v>
      </c>
      <c r="D120" s="88">
        <f t="shared" si="8"/>
        <v>2053819.71</v>
      </c>
      <c r="E120" s="89">
        <f t="shared" si="3"/>
        <v>68.460657</v>
      </c>
    </row>
    <row r="121" spans="1:5" s="137" customFormat="1" ht="12.75">
      <c r="A121" s="297">
        <v>363</v>
      </c>
      <c r="B121" s="281" t="s">
        <v>163</v>
      </c>
      <c r="C121" s="88">
        <f t="shared" si="8"/>
        <v>3000000</v>
      </c>
      <c r="D121" s="88">
        <f t="shared" si="8"/>
        <v>2053819.71</v>
      </c>
      <c r="E121" s="89">
        <f t="shared" si="3"/>
        <v>68.460657</v>
      </c>
    </row>
    <row r="122" spans="1:5" s="137" customFormat="1" ht="12.75">
      <c r="A122" s="280">
        <v>3632</v>
      </c>
      <c r="B122" s="100" t="s">
        <v>164</v>
      </c>
      <c r="C122" s="199">
        <v>3000000</v>
      </c>
      <c r="D122" s="111">
        <v>2053819.71</v>
      </c>
      <c r="E122" s="204">
        <f t="shared" si="3"/>
        <v>68.460657</v>
      </c>
    </row>
    <row r="123" spans="1:5" s="137" customFormat="1" ht="12.75">
      <c r="A123" s="280"/>
      <c r="B123" s="100"/>
      <c r="C123" s="111"/>
      <c r="D123" s="111"/>
      <c r="E123" s="89"/>
    </row>
    <row r="124" spans="1:5" s="138" customFormat="1" ht="25.5">
      <c r="A124" s="276" t="s">
        <v>117</v>
      </c>
      <c r="B124" s="103" t="s">
        <v>135</v>
      </c>
      <c r="C124" s="88">
        <f>C125+C138+C142</f>
        <v>6800000</v>
      </c>
      <c r="D124" s="88">
        <f>D125+D138+D142</f>
        <v>4687671.779999999</v>
      </c>
      <c r="E124" s="89">
        <f t="shared" si="3"/>
        <v>68.93634970588234</v>
      </c>
    </row>
    <row r="125" spans="1:5" s="138" customFormat="1" ht="12.75" hidden="1">
      <c r="A125" s="297">
        <v>3</v>
      </c>
      <c r="B125" s="277" t="s">
        <v>45</v>
      </c>
      <c r="C125" s="88">
        <f>C126+C132+C135</f>
        <v>6800000</v>
      </c>
      <c r="D125" s="88">
        <f>D126+D132+D135</f>
        <v>4687671.779999999</v>
      </c>
      <c r="E125" s="89">
        <f t="shared" si="3"/>
        <v>68.93634970588234</v>
      </c>
    </row>
    <row r="126" spans="1:5" s="138" customFormat="1" ht="12.75">
      <c r="A126" s="297">
        <v>32</v>
      </c>
      <c r="B126" s="282" t="s">
        <v>4</v>
      </c>
      <c r="C126" s="88">
        <f>C127+C130</f>
        <v>2500000</v>
      </c>
      <c r="D126" s="88">
        <f>D127+D130</f>
        <v>1233498.5</v>
      </c>
      <c r="E126" s="89">
        <f t="shared" si="3"/>
        <v>49.33994</v>
      </c>
    </row>
    <row r="127" spans="1:5" s="138" customFormat="1" ht="12.75">
      <c r="A127" s="297">
        <v>323</v>
      </c>
      <c r="B127" s="287" t="s">
        <v>12</v>
      </c>
      <c r="C127" s="88">
        <f>C128+C129</f>
        <v>2500000</v>
      </c>
      <c r="D127" s="88">
        <f>D128+D129</f>
        <v>1233498.5</v>
      </c>
      <c r="E127" s="89">
        <f t="shared" si="3"/>
        <v>49.33994</v>
      </c>
    </row>
    <row r="128" spans="1:5" s="137" customFormat="1" ht="12.75" hidden="1">
      <c r="A128" s="298">
        <v>3233</v>
      </c>
      <c r="B128" s="289" t="s">
        <v>57</v>
      </c>
      <c r="C128" s="111">
        <v>0</v>
      </c>
      <c r="D128" s="111">
        <v>0</v>
      </c>
      <c r="E128" s="164">
        <v>0</v>
      </c>
    </row>
    <row r="129" spans="1:5" s="137" customFormat="1" ht="12.75">
      <c r="A129" s="280">
        <v>3237</v>
      </c>
      <c r="B129" s="100" t="s">
        <v>14</v>
      </c>
      <c r="C129" s="199">
        <v>2500000</v>
      </c>
      <c r="D129" s="111">
        <v>1233498.5</v>
      </c>
      <c r="E129" s="204">
        <f t="shared" si="3"/>
        <v>49.33994</v>
      </c>
    </row>
    <row r="130" spans="1:5" s="138" customFormat="1" ht="12.75" hidden="1">
      <c r="A130" s="279">
        <v>329</v>
      </c>
      <c r="B130" s="279" t="s">
        <v>62</v>
      </c>
      <c r="C130" s="88">
        <f>C131</f>
        <v>0</v>
      </c>
      <c r="D130" s="88">
        <f>D131</f>
        <v>0</v>
      </c>
      <c r="E130" s="89">
        <v>0</v>
      </c>
    </row>
    <row r="131" spans="1:5" s="137" customFormat="1" ht="12.75" hidden="1">
      <c r="A131" s="280">
        <v>3299</v>
      </c>
      <c r="B131" s="289" t="s">
        <v>62</v>
      </c>
      <c r="C131" s="111">
        <v>0</v>
      </c>
      <c r="D131" s="111">
        <v>0</v>
      </c>
      <c r="E131" s="164">
        <v>0</v>
      </c>
    </row>
    <row r="132" spans="1:5" s="138" customFormat="1" ht="12.75" hidden="1">
      <c r="A132" s="279">
        <v>34</v>
      </c>
      <c r="B132" s="282" t="s">
        <v>16</v>
      </c>
      <c r="C132" s="88">
        <f>C133</f>
        <v>0</v>
      </c>
      <c r="D132" s="88">
        <f>D133</f>
        <v>0</v>
      </c>
      <c r="E132" s="89">
        <v>0</v>
      </c>
    </row>
    <row r="133" spans="1:5" s="138" customFormat="1" ht="14.25" customHeight="1" hidden="1">
      <c r="A133" s="279">
        <v>343</v>
      </c>
      <c r="B133" s="279" t="s">
        <v>73</v>
      </c>
      <c r="C133" s="88">
        <f>C134</f>
        <v>0</v>
      </c>
      <c r="D133" s="88">
        <f>D134</f>
        <v>0</v>
      </c>
      <c r="E133" s="89">
        <v>0</v>
      </c>
    </row>
    <row r="134" spans="1:5" s="137" customFormat="1" ht="14.25" customHeight="1" hidden="1">
      <c r="A134" s="280">
        <v>3432</v>
      </c>
      <c r="B134" s="290" t="s">
        <v>180</v>
      </c>
      <c r="C134" s="111"/>
      <c r="D134" s="111"/>
      <c r="E134" s="164">
        <v>0</v>
      </c>
    </row>
    <row r="135" spans="1:5" s="138" customFormat="1" ht="12.75" customHeight="1">
      <c r="A135" s="297">
        <v>36</v>
      </c>
      <c r="B135" s="96" t="s">
        <v>67</v>
      </c>
      <c r="C135" s="88">
        <f>C136</f>
        <v>4300000</v>
      </c>
      <c r="D135" s="88">
        <f>D136</f>
        <v>3454173.28</v>
      </c>
      <c r="E135" s="89">
        <f t="shared" si="3"/>
        <v>80.3296111627907</v>
      </c>
    </row>
    <row r="136" spans="1:5" s="138" customFormat="1" ht="16.5" customHeight="1">
      <c r="A136" s="297">
        <v>363</v>
      </c>
      <c r="B136" s="281" t="s">
        <v>163</v>
      </c>
      <c r="C136" s="88">
        <f>C137</f>
        <v>4300000</v>
      </c>
      <c r="D136" s="88">
        <f>D137</f>
        <v>3454173.28</v>
      </c>
      <c r="E136" s="89">
        <f t="shared" si="3"/>
        <v>80.3296111627907</v>
      </c>
    </row>
    <row r="137" spans="1:5" s="137" customFormat="1" ht="12.75">
      <c r="A137" s="280">
        <v>3632</v>
      </c>
      <c r="B137" s="100" t="s">
        <v>164</v>
      </c>
      <c r="C137" s="199">
        <v>4300000</v>
      </c>
      <c r="D137" s="111">
        <v>3454173.28</v>
      </c>
      <c r="E137" s="204">
        <f t="shared" si="3"/>
        <v>80.3296111627907</v>
      </c>
    </row>
    <row r="138" spans="1:5" s="138" customFormat="1" ht="12.75" hidden="1">
      <c r="A138" s="279">
        <v>4</v>
      </c>
      <c r="B138" s="277" t="s">
        <v>69</v>
      </c>
      <c r="C138" s="88">
        <f aca="true" t="shared" si="9" ref="C138:D140">C139</f>
        <v>0</v>
      </c>
      <c r="D138" s="88">
        <f t="shared" si="9"/>
        <v>0</v>
      </c>
      <c r="E138" s="89">
        <v>0</v>
      </c>
    </row>
    <row r="139" spans="1:5" s="138" customFormat="1" ht="12.75" hidden="1">
      <c r="A139" s="279">
        <v>42</v>
      </c>
      <c r="B139" s="287" t="s">
        <v>21</v>
      </c>
      <c r="C139" s="88">
        <f t="shared" si="9"/>
        <v>0</v>
      </c>
      <c r="D139" s="88">
        <f t="shared" si="9"/>
        <v>0</v>
      </c>
      <c r="E139" s="89">
        <v>0</v>
      </c>
    </row>
    <row r="140" spans="1:5" s="138" customFormat="1" ht="12.75" hidden="1">
      <c r="A140" s="279">
        <v>428</v>
      </c>
      <c r="B140" s="88" t="s">
        <v>196</v>
      </c>
      <c r="C140" s="88">
        <f t="shared" si="9"/>
        <v>0</v>
      </c>
      <c r="D140" s="88">
        <f t="shared" si="9"/>
        <v>0</v>
      </c>
      <c r="E140" s="89">
        <v>0</v>
      </c>
    </row>
    <row r="141" spans="1:5" s="137" customFormat="1" ht="12.75" hidden="1">
      <c r="A141" s="280">
        <v>4281</v>
      </c>
      <c r="B141" s="111" t="s">
        <v>196</v>
      </c>
      <c r="C141" s="111"/>
      <c r="D141" s="111"/>
      <c r="E141" s="164"/>
    </row>
    <row r="142" spans="1:5" s="138" customFormat="1" ht="12.75" hidden="1">
      <c r="A142" s="279">
        <v>5</v>
      </c>
      <c r="B142" s="37" t="s">
        <v>32</v>
      </c>
      <c r="C142" s="88">
        <f aca="true" t="shared" si="10" ref="C142:D144">C143</f>
        <v>0</v>
      </c>
      <c r="D142" s="88">
        <f t="shared" si="10"/>
        <v>0</v>
      </c>
      <c r="E142" s="89" t="e">
        <f aca="true" t="shared" si="11" ref="E142:E203">D142/C142*100</f>
        <v>#DIV/0!</v>
      </c>
    </row>
    <row r="143" spans="1:5" s="138" customFormat="1" ht="12.75" hidden="1">
      <c r="A143" s="279">
        <v>51</v>
      </c>
      <c r="B143" s="2" t="s">
        <v>33</v>
      </c>
      <c r="C143" s="88">
        <f t="shared" si="10"/>
        <v>0</v>
      </c>
      <c r="D143" s="88">
        <f t="shared" si="10"/>
        <v>0</v>
      </c>
      <c r="E143" s="89" t="e">
        <f t="shared" si="11"/>
        <v>#DIV/0!</v>
      </c>
    </row>
    <row r="144" spans="1:5" s="138" customFormat="1" ht="12.75" hidden="1">
      <c r="A144" s="279">
        <v>517</v>
      </c>
      <c r="B144" s="88" t="s">
        <v>108</v>
      </c>
      <c r="C144" s="88">
        <f t="shared" si="10"/>
        <v>0</v>
      </c>
      <c r="D144" s="88">
        <f t="shared" si="10"/>
        <v>0</v>
      </c>
      <c r="E144" s="89" t="e">
        <f t="shared" si="11"/>
        <v>#DIV/0!</v>
      </c>
    </row>
    <row r="145" spans="1:5" s="137" customFormat="1" ht="12.75" hidden="1">
      <c r="A145" s="280">
        <v>5172</v>
      </c>
      <c r="B145" s="111" t="s">
        <v>217</v>
      </c>
      <c r="C145" s="111">
        <v>0</v>
      </c>
      <c r="D145" s="111">
        <v>0</v>
      </c>
      <c r="E145" s="164" t="e">
        <f t="shared" si="11"/>
        <v>#DIV/0!</v>
      </c>
    </row>
    <row r="146" spans="1:5" s="137" customFormat="1" ht="12.75">
      <c r="A146" s="280"/>
      <c r="B146" s="100"/>
      <c r="C146" s="111"/>
      <c r="D146" s="111"/>
      <c r="E146" s="89"/>
    </row>
    <row r="147" spans="1:5" s="138" customFormat="1" ht="25.5">
      <c r="A147" s="276" t="s">
        <v>220</v>
      </c>
      <c r="B147" s="103" t="s">
        <v>210</v>
      </c>
      <c r="C147" s="88">
        <f>C148+C161</f>
        <v>69804000</v>
      </c>
      <c r="D147" s="88">
        <f>D148+D161</f>
        <v>5913646.7</v>
      </c>
      <c r="E147" s="89">
        <f t="shared" si="11"/>
        <v>8.471787719901439</v>
      </c>
    </row>
    <row r="148" spans="1:5" s="138" customFormat="1" ht="12.75" hidden="1">
      <c r="A148" s="297">
        <v>3</v>
      </c>
      <c r="B148" s="277" t="s">
        <v>45</v>
      </c>
      <c r="C148" s="88">
        <f>C149+C155+C158</f>
        <v>7430000</v>
      </c>
      <c r="D148" s="88">
        <f>D149+D155+D158</f>
        <v>5913646.7</v>
      </c>
      <c r="E148" s="89">
        <f t="shared" si="11"/>
        <v>79.59147644683715</v>
      </c>
    </row>
    <row r="149" spans="1:5" s="138" customFormat="1" ht="12.75">
      <c r="A149" s="297">
        <v>32</v>
      </c>
      <c r="B149" s="282" t="s">
        <v>4</v>
      </c>
      <c r="C149" s="88">
        <f>C150+C153</f>
        <v>7430000</v>
      </c>
      <c r="D149" s="88">
        <f>D150+D153</f>
        <v>5913646.7</v>
      </c>
      <c r="E149" s="89">
        <f t="shared" si="11"/>
        <v>79.59147644683715</v>
      </c>
    </row>
    <row r="150" spans="1:5" s="138" customFormat="1" ht="12.75">
      <c r="A150" s="297">
        <v>323</v>
      </c>
      <c r="B150" s="287" t="s">
        <v>12</v>
      </c>
      <c r="C150" s="88">
        <f>C151+C152</f>
        <v>7430000</v>
      </c>
      <c r="D150" s="88">
        <f>D151+D152</f>
        <v>5913646.7</v>
      </c>
      <c r="E150" s="89">
        <f t="shared" si="11"/>
        <v>79.59147644683715</v>
      </c>
    </row>
    <row r="151" spans="1:5" s="137" customFormat="1" ht="12.75">
      <c r="A151" s="298">
        <v>3233</v>
      </c>
      <c r="B151" s="289" t="s">
        <v>57</v>
      </c>
      <c r="C151" s="199">
        <v>1590000</v>
      </c>
      <c r="D151" s="111">
        <v>378195.09</v>
      </c>
      <c r="E151" s="164">
        <f t="shared" si="11"/>
        <v>23.785854716981135</v>
      </c>
    </row>
    <row r="152" spans="1:5" s="137" customFormat="1" ht="12.75">
      <c r="A152" s="280">
        <v>3237</v>
      </c>
      <c r="B152" s="100" t="s">
        <v>14</v>
      </c>
      <c r="C152" s="199">
        <v>5840000</v>
      </c>
      <c r="D152" s="111">
        <v>5535451.61</v>
      </c>
      <c r="E152" s="164">
        <f t="shared" si="11"/>
        <v>94.78513030821918</v>
      </c>
    </row>
    <row r="153" spans="1:5" s="138" customFormat="1" ht="12.75" hidden="1">
      <c r="A153" s="279">
        <v>329</v>
      </c>
      <c r="B153" s="279" t="s">
        <v>62</v>
      </c>
      <c r="C153" s="88">
        <f>C154</f>
        <v>0</v>
      </c>
      <c r="D153" s="88">
        <f>D154</f>
        <v>0</v>
      </c>
      <c r="E153" s="89" t="e">
        <f t="shared" si="11"/>
        <v>#DIV/0!</v>
      </c>
    </row>
    <row r="154" spans="1:5" s="137" customFormat="1" ht="12.75" hidden="1">
      <c r="A154" s="280">
        <v>3299</v>
      </c>
      <c r="B154" s="289" t="s">
        <v>62</v>
      </c>
      <c r="C154" s="111">
        <v>0</v>
      </c>
      <c r="D154" s="111">
        <v>0</v>
      </c>
      <c r="E154" s="89" t="e">
        <f t="shared" si="11"/>
        <v>#DIV/0!</v>
      </c>
    </row>
    <row r="155" spans="1:5" s="138" customFormat="1" ht="12.75" hidden="1">
      <c r="A155" s="279">
        <v>34</v>
      </c>
      <c r="B155" s="282" t="s">
        <v>16</v>
      </c>
      <c r="C155" s="88">
        <f>C156</f>
        <v>0</v>
      </c>
      <c r="D155" s="88">
        <f>D156</f>
        <v>0</v>
      </c>
      <c r="E155" s="89" t="e">
        <f t="shared" si="11"/>
        <v>#DIV/0!</v>
      </c>
    </row>
    <row r="156" spans="1:5" s="138" customFormat="1" ht="12.75" hidden="1">
      <c r="A156" s="279">
        <v>343</v>
      </c>
      <c r="B156" s="279" t="s">
        <v>73</v>
      </c>
      <c r="C156" s="88">
        <f>C157</f>
        <v>0</v>
      </c>
      <c r="D156" s="88">
        <f>D157</f>
        <v>0</v>
      </c>
      <c r="E156" s="89" t="e">
        <f t="shared" si="11"/>
        <v>#DIV/0!</v>
      </c>
    </row>
    <row r="157" spans="1:5" s="137" customFormat="1" ht="12.75" hidden="1">
      <c r="A157" s="280">
        <v>3432</v>
      </c>
      <c r="B157" s="290" t="s">
        <v>180</v>
      </c>
      <c r="C157" s="111">
        <v>0</v>
      </c>
      <c r="D157" s="111">
        <v>0</v>
      </c>
      <c r="E157" s="89" t="e">
        <f t="shared" si="11"/>
        <v>#DIV/0!</v>
      </c>
    </row>
    <row r="158" spans="1:5" s="138" customFormat="1" ht="12.75" hidden="1">
      <c r="A158" s="297">
        <v>36</v>
      </c>
      <c r="B158" s="96" t="s">
        <v>67</v>
      </c>
      <c r="C158" s="88">
        <f>C159</f>
        <v>0</v>
      </c>
      <c r="D158" s="88">
        <f>D159</f>
        <v>0</v>
      </c>
      <c r="E158" s="89" t="e">
        <f t="shared" si="11"/>
        <v>#DIV/0!</v>
      </c>
    </row>
    <row r="159" spans="1:5" s="138" customFormat="1" ht="12.75" hidden="1">
      <c r="A159" s="297">
        <v>363</v>
      </c>
      <c r="B159" s="281" t="s">
        <v>163</v>
      </c>
      <c r="C159" s="88">
        <f>C160</f>
        <v>0</v>
      </c>
      <c r="D159" s="88">
        <f>D160</f>
        <v>0</v>
      </c>
      <c r="E159" s="89" t="e">
        <f t="shared" si="11"/>
        <v>#DIV/0!</v>
      </c>
    </row>
    <row r="160" spans="1:5" s="137" customFormat="1" ht="12.75" hidden="1">
      <c r="A160" s="280">
        <v>3632</v>
      </c>
      <c r="B160" s="100" t="s">
        <v>164</v>
      </c>
      <c r="C160" s="111">
        <v>0</v>
      </c>
      <c r="D160" s="111">
        <v>0</v>
      </c>
      <c r="E160" s="89" t="e">
        <f t="shared" si="11"/>
        <v>#DIV/0!</v>
      </c>
    </row>
    <row r="161" spans="1:5" s="138" customFormat="1" ht="12.75" hidden="1">
      <c r="A161" s="279">
        <v>4</v>
      </c>
      <c r="B161" s="277" t="s">
        <v>69</v>
      </c>
      <c r="C161" s="88">
        <f>C162</f>
        <v>62374000</v>
      </c>
      <c r="D161" s="88">
        <f>D162</f>
        <v>0</v>
      </c>
      <c r="E161" s="89">
        <f t="shared" si="11"/>
        <v>0</v>
      </c>
    </row>
    <row r="162" spans="1:5" s="138" customFormat="1" ht="12.75">
      <c r="A162" s="279">
        <v>42</v>
      </c>
      <c r="B162" s="287" t="s">
        <v>21</v>
      </c>
      <c r="C162" s="88">
        <f>C163+C165+C167</f>
        <v>62374000</v>
      </c>
      <c r="D162" s="88">
        <f>D163+D165+D167</f>
        <v>0</v>
      </c>
      <c r="E162" s="89">
        <f t="shared" si="11"/>
        <v>0</v>
      </c>
    </row>
    <row r="163" spans="1:5" s="138" customFormat="1" ht="12.75">
      <c r="A163" s="279">
        <v>421</v>
      </c>
      <c r="B163" s="281" t="s">
        <v>106</v>
      </c>
      <c r="C163" s="88">
        <f>C164</f>
        <v>49037000</v>
      </c>
      <c r="D163" s="88">
        <f>D164</f>
        <v>0</v>
      </c>
      <c r="E163" s="89">
        <f t="shared" si="11"/>
        <v>0</v>
      </c>
    </row>
    <row r="164" spans="1:5" s="137" customFormat="1" ht="12.75" hidden="1">
      <c r="A164" s="280">
        <v>4214</v>
      </c>
      <c r="B164" s="289" t="s">
        <v>212</v>
      </c>
      <c r="C164" s="199">
        <v>49037000</v>
      </c>
      <c r="D164" s="111">
        <v>0</v>
      </c>
      <c r="E164" s="164">
        <f t="shared" si="11"/>
        <v>0</v>
      </c>
    </row>
    <row r="165" spans="1:5" s="138" customFormat="1" ht="12.75">
      <c r="A165" s="279">
        <v>422</v>
      </c>
      <c r="B165" s="281" t="s">
        <v>26</v>
      </c>
      <c r="C165" s="88">
        <f>C166</f>
        <v>13337000</v>
      </c>
      <c r="D165" s="88">
        <f>D166</f>
        <v>0</v>
      </c>
      <c r="E165" s="89">
        <f t="shared" si="11"/>
        <v>0</v>
      </c>
    </row>
    <row r="166" spans="1:5" s="137" customFormat="1" ht="12.75" hidden="1">
      <c r="A166" s="280">
        <v>4225</v>
      </c>
      <c r="B166" s="289" t="s">
        <v>194</v>
      </c>
      <c r="C166" s="199">
        <v>13337000</v>
      </c>
      <c r="D166" s="111">
        <v>0</v>
      </c>
      <c r="E166" s="164">
        <f t="shared" si="11"/>
        <v>0</v>
      </c>
    </row>
    <row r="167" spans="1:5" s="138" customFormat="1" ht="12.75" hidden="1">
      <c r="A167" s="279">
        <v>428</v>
      </c>
      <c r="B167" s="88" t="s">
        <v>196</v>
      </c>
      <c r="C167" s="88">
        <f>C168</f>
        <v>0</v>
      </c>
      <c r="D167" s="88">
        <f>D168</f>
        <v>0</v>
      </c>
      <c r="E167" s="89" t="e">
        <f t="shared" si="11"/>
        <v>#DIV/0!</v>
      </c>
    </row>
    <row r="168" spans="1:5" s="137" customFormat="1" ht="12.75" hidden="1">
      <c r="A168" s="280">
        <v>4281</v>
      </c>
      <c r="B168" s="111" t="s">
        <v>196</v>
      </c>
      <c r="C168" s="111">
        <v>0</v>
      </c>
      <c r="D168" s="111">
        <v>0</v>
      </c>
      <c r="E168" s="89" t="e">
        <f t="shared" si="11"/>
        <v>#DIV/0!</v>
      </c>
    </row>
    <row r="169" spans="1:5" s="87" customFormat="1" ht="12.75">
      <c r="A169" s="280"/>
      <c r="B169" s="111"/>
      <c r="C169" s="111"/>
      <c r="D169" s="111"/>
      <c r="E169" s="89"/>
    </row>
    <row r="170" spans="1:5" s="137" customFormat="1" ht="25.5">
      <c r="A170" s="276" t="s">
        <v>221</v>
      </c>
      <c r="B170" s="103" t="s">
        <v>211</v>
      </c>
      <c r="C170" s="88">
        <f>C171+C184</f>
        <v>71653000</v>
      </c>
      <c r="D170" s="88">
        <f>D171+D184</f>
        <v>23871352.25</v>
      </c>
      <c r="E170" s="89">
        <f t="shared" si="11"/>
        <v>33.31521673900604</v>
      </c>
    </row>
    <row r="171" spans="1:5" s="137" customFormat="1" ht="12.75" hidden="1">
      <c r="A171" s="297">
        <v>3</v>
      </c>
      <c r="B171" s="277" t="s">
        <v>45</v>
      </c>
      <c r="C171" s="88">
        <f>C172+C178+C181</f>
        <v>8470000</v>
      </c>
      <c r="D171" s="88">
        <f>D172+D178+D181</f>
        <v>3767702.37</v>
      </c>
      <c r="E171" s="89">
        <f t="shared" si="11"/>
        <v>44.48290873671783</v>
      </c>
    </row>
    <row r="172" spans="1:5" s="137" customFormat="1" ht="12.75">
      <c r="A172" s="297">
        <v>32</v>
      </c>
      <c r="B172" s="282" t="s">
        <v>4</v>
      </c>
      <c r="C172" s="88">
        <f>C173+C176</f>
        <v>8470000</v>
      </c>
      <c r="D172" s="88">
        <f>D173+D176</f>
        <v>3767702.37</v>
      </c>
      <c r="E172" s="89">
        <f t="shared" si="11"/>
        <v>44.48290873671783</v>
      </c>
    </row>
    <row r="173" spans="1:5" s="137" customFormat="1" ht="12.75">
      <c r="A173" s="297">
        <v>323</v>
      </c>
      <c r="B173" s="287" t="s">
        <v>12</v>
      </c>
      <c r="C173" s="88">
        <f>C174+C175</f>
        <v>8470000</v>
      </c>
      <c r="D173" s="88">
        <f>D174+D175</f>
        <v>3767702.37</v>
      </c>
      <c r="E173" s="89">
        <f t="shared" si="11"/>
        <v>44.48290873671783</v>
      </c>
    </row>
    <row r="174" spans="1:5" s="137" customFormat="1" ht="12.75">
      <c r="A174" s="298">
        <v>3233</v>
      </c>
      <c r="B174" s="289" t="s">
        <v>57</v>
      </c>
      <c r="C174" s="199">
        <v>1173000</v>
      </c>
      <c r="D174" s="111">
        <v>884880.89</v>
      </c>
      <c r="E174" s="204">
        <f t="shared" si="11"/>
        <v>75.43741602728048</v>
      </c>
    </row>
    <row r="175" spans="1:5" s="137" customFormat="1" ht="12.75">
      <c r="A175" s="280">
        <v>3237</v>
      </c>
      <c r="B175" s="100" t="s">
        <v>14</v>
      </c>
      <c r="C175" s="199">
        <v>7297000</v>
      </c>
      <c r="D175" s="111">
        <v>2882821.48</v>
      </c>
      <c r="E175" s="204">
        <f t="shared" si="11"/>
        <v>39.50694093463067</v>
      </c>
    </row>
    <row r="176" spans="1:5" s="137" customFormat="1" ht="12.75" hidden="1">
      <c r="A176" s="279">
        <v>329</v>
      </c>
      <c r="B176" s="279" t="s">
        <v>62</v>
      </c>
      <c r="C176" s="88">
        <f>C177</f>
        <v>0</v>
      </c>
      <c r="D176" s="88">
        <f>D177</f>
        <v>0</v>
      </c>
      <c r="E176" s="89" t="e">
        <f t="shared" si="11"/>
        <v>#DIV/0!</v>
      </c>
    </row>
    <row r="177" spans="1:5" s="137" customFormat="1" ht="12.75" hidden="1">
      <c r="A177" s="280">
        <v>3299</v>
      </c>
      <c r="B177" s="289" t="s">
        <v>62</v>
      </c>
      <c r="C177" s="111">
        <v>0</v>
      </c>
      <c r="D177" s="111">
        <v>0</v>
      </c>
      <c r="E177" s="89" t="e">
        <f t="shared" si="11"/>
        <v>#DIV/0!</v>
      </c>
    </row>
    <row r="178" spans="1:5" s="137" customFormat="1" ht="12.75" hidden="1">
      <c r="A178" s="279">
        <v>34</v>
      </c>
      <c r="B178" s="282" t="s">
        <v>16</v>
      </c>
      <c r="C178" s="88">
        <f>C179</f>
        <v>0</v>
      </c>
      <c r="D178" s="88">
        <f>D179</f>
        <v>0</v>
      </c>
      <c r="E178" s="89" t="e">
        <f t="shared" si="11"/>
        <v>#DIV/0!</v>
      </c>
    </row>
    <row r="179" spans="1:5" s="137" customFormat="1" ht="12.75" hidden="1">
      <c r="A179" s="279">
        <v>343</v>
      </c>
      <c r="B179" s="279" t="s">
        <v>73</v>
      </c>
      <c r="C179" s="88">
        <f>C180</f>
        <v>0</v>
      </c>
      <c r="D179" s="88">
        <f>D180</f>
        <v>0</v>
      </c>
      <c r="E179" s="89" t="e">
        <f t="shared" si="11"/>
        <v>#DIV/0!</v>
      </c>
    </row>
    <row r="180" spans="1:5" s="137" customFormat="1" ht="12.75" hidden="1">
      <c r="A180" s="280">
        <v>3432</v>
      </c>
      <c r="B180" s="290" t="s">
        <v>180</v>
      </c>
      <c r="C180" s="111">
        <v>0</v>
      </c>
      <c r="D180" s="111">
        <v>0</v>
      </c>
      <c r="E180" s="89" t="e">
        <f t="shared" si="11"/>
        <v>#DIV/0!</v>
      </c>
    </row>
    <row r="181" spans="1:5" s="137" customFormat="1" ht="12.75" hidden="1">
      <c r="A181" s="297">
        <v>36</v>
      </c>
      <c r="B181" s="96" t="s">
        <v>67</v>
      </c>
      <c r="C181" s="88">
        <f>C182</f>
        <v>0</v>
      </c>
      <c r="D181" s="88">
        <f>D182</f>
        <v>0</v>
      </c>
      <c r="E181" s="89" t="e">
        <f t="shared" si="11"/>
        <v>#DIV/0!</v>
      </c>
    </row>
    <row r="182" spans="1:5" s="137" customFormat="1" ht="12.75" hidden="1">
      <c r="A182" s="297">
        <v>363</v>
      </c>
      <c r="B182" s="281" t="s">
        <v>163</v>
      </c>
      <c r="C182" s="88">
        <f>C183</f>
        <v>0</v>
      </c>
      <c r="D182" s="88">
        <f>D183</f>
        <v>0</v>
      </c>
      <c r="E182" s="89" t="e">
        <f t="shared" si="11"/>
        <v>#DIV/0!</v>
      </c>
    </row>
    <row r="183" spans="1:5" s="137" customFormat="1" ht="12.75" hidden="1">
      <c r="A183" s="280">
        <v>3632</v>
      </c>
      <c r="B183" s="100" t="s">
        <v>164</v>
      </c>
      <c r="C183" s="111">
        <v>0</v>
      </c>
      <c r="D183" s="111">
        <v>0</v>
      </c>
      <c r="E183" s="89" t="e">
        <f t="shared" si="11"/>
        <v>#DIV/0!</v>
      </c>
    </row>
    <row r="184" spans="1:5" s="137" customFormat="1" ht="12.75" hidden="1">
      <c r="A184" s="279">
        <v>4</v>
      </c>
      <c r="B184" s="277" t="s">
        <v>69</v>
      </c>
      <c r="C184" s="88">
        <f>C185</f>
        <v>63183000</v>
      </c>
      <c r="D184" s="88">
        <f>D185</f>
        <v>20103649.88</v>
      </c>
      <c r="E184" s="89">
        <f t="shared" si="11"/>
        <v>31.818131269487044</v>
      </c>
    </row>
    <row r="185" spans="1:5" s="137" customFormat="1" ht="12.75">
      <c r="A185" s="279">
        <v>42</v>
      </c>
      <c r="B185" s="287" t="s">
        <v>21</v>
      </c>
      <c r="C185" s="88">
        <f>C186+C188+C190</f>
        <v>63183000</v>
      </c>
      <c r="D185" s="88">
        <f>D186+D188+D190</f>
        <v>20103649.88</v>
      </c>
      <c r="E185" s="89">
        <f t="shared" si="11"/>
        <v>31.818131269487044</v>
      </c>
    </row>
    <row r="186" spans="1:5" s="138" customFormat="1" ht="12.75">
      <c r="A186" s="279">
        <v>421</v>
      </c>
      <c r="B186" s="281" t="s">
        <v>106</v>
      </c>
      <c r="C186" s="88">
        <f>C187</f>
        <v>50102000</v>
      </c>
      <c r="D186" s="88">
        <f>D187</f>
        <v>20103649.88</v>
      </c>
      <c r="E186" s="89">
        <f t="shared" si="11"/>
        <v>40.12544385453674</v>
      </c>
    </row>
    <row r="187" spans="1:5" s="137" customFormat="1" ht="12.75">
      <c r="A187" s="280">
        <v>4214</v>
      </c>
      <c r="B187" s="289" t="s">
        <v>212</v>
      </c>
      <c r="C187" s="199">
        <v>50102000</v>
      </c>
      <c r="D187" s="111">
        <v>20103649.88</v>
      </c>
      <c r="E187" s="164">
        <f t="shared" si="11"/>
        <v>40.12544385453674</v>
      </c>
    </row>
    <row r="188" spans="1:5" s="138" customFormat="1" ht="12.75">
      <c r="A188" s="279">
        <v>422</v>
      </c>
      <c r="B188" s="281" t="s">
        <v>26</v>
      </c>
      <c r="C188" s="88">
        <f>C189</f>
        <v>13081000</v>
      </c>
      <c r="D188" s="88">
        <f>D189</f>
        <v>0</v>
      </c>
      <c r="E188" s="89">
        <f t="shared" si="11"/>
        <v>0</v>
      </c>
    </row>
    <row r="189" spans="1:5" s="137" customFormat="1" ht="12.75" hidden="1">
      <c r="A189" s="280">
        <v>4225</v>
      </c>
      <c r="B189" s="289" t="s">
        <v>194</v>
      </c>
      <c r="C189" s="199">
        <v>13081000</v>
      </c>
      <c r="D189" s="111">
        <v>0</v>
      </c>
      <c r="E189" s="164">
        <f t="shared" si="11"/>
        <v>0</v>
      </c>
    </row>
    <row r="190" spans="1:5" s="137" customFormat="1" ht="12.75" hidden="1">
      <c r="A190" s="279">
        <v>428</v>
      </c>
      <c r="B190" s="88" t="s">
        <v>196</v>
      </c>
      <c r="C190" s="88">
        <f>C191</f>
        <v>0</v>
      </c>
      <c r="D190" s="88">
        <f>D191</f>
        <v>0</v>
      </c>
      <c r="E190" s="89" t="e">
        <f t="shared" si="11"/>
        <v>#DIV/0!</v>
      </c>
    </row>
    <row r="191" spans="1:5" s="137" customFormat="1" ht="12.75" hidden="1">
      <c r="A191" s="280">
        <v>4281</v>
      </c>
      <c r="B191" s="111" t="s">
        <v>196</v>
      </c>
      <c r="C191" s="111">
        <v>0</v>
      </c>
      <c r="D191" s="111">
        <v>0</v>
      </c>
      <c r="E191" s="89" t="e">
        <f t="shared" si="11"/>
        <v>#DIV/0!</v>
      </c>
    </row>
    <row r="192" spans="1:5" s="137" customFormat="1" ht="12.75">
      <c r="A192" s="280"/>
      <c r="B192" s="111"/>
      <c r="C192" s="111"/>
      <c r="D192" s="111"/>
      <c r="E192" s="89"/>
    </row>
    <row r="193" spans="1:5" s="137" customFormat="1" ht="25.5" hidden="1">
      <c r="A193" s="276" t="s">
        <v>222</v>
      </c>
      <c r="B193" s="103" t="s">
        <v>218</v>
      </c>
      <c r="C193" s="88">
        <f>C194+C207</f>
        <v>0</v>
      </c>
      <c r="D193" s="88">
        <f>D194+D207</f>
        <v>0</v>
      </c>
      <c r="E193" s="89">
        <v>0</v>
      </c>
    </row>
    <row r="194" spans="1:5" s="137" customFormat="1" ht="12.75" hidden="1">
      <c r="A194" s="297">
        <v>3</v>
      </c>
      <c r="B194" s="277" t="s">
        <v>45</v>
      </c>
      <c r="C194" s="88">
        <f>C195+C201+C204</f>
        <v>0</v>
      </c>
      <c r="D194" s="88">
        <f>D195+D201+D204</f>
        <v>0</v>
      </c>
      <c r="E194" s="89">
        <v>0</v>
      </c>
    </row>
    <row r="195" spans="1:5" s="137" customFormat="1" ht="12.75" hidden="1">
      <c r="A195" s="297">
        <v>32</v>
      </c>
      <c r="B195" s="282" t="s">
        <v>4</v>
      </c>
      <c r="C195" s="88">
        <f>C196+C199</f>
        <v>0</v>
      </c>
      <c r="D195" s="88">
        <f>D196+D199</f>
        <v>0</v>
      </c>
      <c r="E195" s="89">
        <v>0</v>
      </c>
    </row>
    <row r="196" spans="1:5" s="137" customFormat="1" ht="12.75" hidden="1">
      <c r="A196" s="297">
        <v>323</v>
      </c>
      <c r="B196" s="287" t="s">
        <v>12</v>
      </c>
      <c r="C196" s="88">
        <f>C197+C198</f>
        <v>0</v>
      </c>
      <c r="D196" s="88">
        <f>D197+D198</f>
        <v>0</v>
      </c>
      <c r="E196" s="89">
        <v>0</v>
      </c>
    </row>
    <row r="197" spans="1:5" s="137" customFormat="1" ht="12.75" hidden="1">
      <c r="A197" s="298">
        <v>3233</v>
      </c>
      <c r="B197" s="289" t="s">
        <v>57</v>
      </c>
      <c r="C197" s="111">
        <v>0</v>
      </c>
      <c r="D197" s="111">
        <v>0</v>
      </c>
      <c r="E197" s="164">
        <v>0</v>
      </c>
    </row>
    <row r="198" spans="1:5" s="137" customFormat="1" ht="12.75" hidden="1">
      <c r="A198" s="280">
        <v>3237</v>
      </c>
      <c r="B198" s="100" t="s">
        <v>14</v>
      </c>
      <c r="C198" s="111">
        <v>0</v>
      </c>
      <c r="D198" s="111">
        <v>0</v>
      </c>
      <c r="E198" s="164">
        <v>0</v>
      </c>
    </row>
    <row r="199" spans="1:5" s="137" customFormat="1" ht="12.75" hidden="1">
      <c r="A199" s="279">
        <v>329</v>
      </c>
      <c r="B199" s="279" t="s">
        <v>62</v>
      </c>
      <c r="C199" s="88">
        <f>C200</f>
        <v>0</v>
      </c>
      <c r="D199" s="88">
        <f>D200</f>
        <v>0</v>
      </c>
      <c r="E199" s="89" t="e">
        <f t="shared" si="11"/>
        <v>#DIV/0!</v>
      </c>
    </row>
    <row r="200" spans="1:5" s="137" customFormat="1" ht="12.75" hidden="1">
      <c r="A200" s="280">
        <v>3299</v>
      </c>
      <c r="B200" s="289" t="s">
        <v>62</v>
      </c>
      <c r="C200" s="111">
        <v>0</v>
      </c>
      <c r="D200" s="111">
        <v>0</v>
      </c>
      <c r="E200" s="89" t="e">
        <f t="shared" si="11"/>
        <v>#DIV/0!</v>
      </c>
    </row>
    <row r="201" spans="1:5" s="137" customFormat="1" ht="12.75" hidden="1">
      <c r="A201" s="279">
        <v>34</v>
      </c>
      <c r="B201" s="282" t="s">
        <v>16</v>
      </c>
      <c r="C201" s="88">
        <f>C202</f>
        <v>0</v>
      </c>
      <c r="D201" s="88">
        <f>D202</f>
        <v>0</v>
      </c>
      <c r="E201" s="89" t="e">
        <f t="shared" si="11"/>
        <v>#DIV/0!</v>
      </c>
    </row>
    <row r="202" spans="1:5" s="137" customFormat="1" ht="12.75" hidden="1">
      <c r="A202" s="279">
        <v>343</v>
      </c>
      <c r="B202" s="279" t="s">
        <v>73</v>
      </c>
      <c r="C202" s="88">
        <f>C203</f>
        <v>0</v>
      </c>
      <c r="D202" s="88">
        <f>D203</f>
        <v>0</v>
      </c>
      <c r="E202" s="89" t="e">
        <f t="shared" si="11"/>
        <v>#DIV/0!</v>
      </c>
    </row>
    <row r="203" spans="1:5" s="137" customFormat="1" ht="12.75" hidden="1">
      <c r="A203" s="280">
        <v>3432</v>
      </c>
      <c r="B203" s="290" t="s">
        <v>180</v>
      </c>
      <c r="C203" s="111">
        <v>0</v>
      </c>
      <c r="D203" s="111">
        <v>0</v>
      </c>
      <c r="E203" s="89" t="e">
        <f t="shared" si="11"/>
        <v>#DIV/0!</v>
      </c>
    </row>
    <row r="204" spans="1:5" s="137" customFormat="1" ht="12.75" hidden="1">
      <c r="A204" s="297">
        <v>36</v>
      </c>
      <c r="B204" s="96" t="s">
        <v>67</v>
      </c>
      <c r="C204" s="88">
        <f>C205</f>
        <v>0</v>
      </c>
      <c r="D204" s="88">
        <f>D205</f>
        <v>0</v>
      </c>
      <c r="E204" s="89" t="e">
        <f aca="true" t="shared" si="12" ref="E204:E264">D204/C204*100</f>
        <v>#DIV/0!</v>
      </c>
    </row>
    <row r="205" spans="1:5" s="137" customFormat="1" ht="12.75" hidden="1">
      <c r="A205" s="297">
        <v>363</v>
      </c>
      <c r="B205" s="281" t="s">
        <v>163</v>
      </c>
      <c r="C205" s="88">
        <f>C206</f>
        <v>0</v>
      </c>
      <c r="D205" s="88">
        <f>D206</f>
        <v>0</v>
      </c>
      <c r="E205" s="89" t="e">
        <f t="shared" si="12"/>
        <v>#DIV/0!</v>
      </c>
    </row>
    <row r="206" spans="1:5" s="137" customFormat="1" ht="12.75" hidden="1">
      <c r="A206" s="280">
        <v>3632</v>
      </c>
      <c r="B206" s="100" t="s">
        <v>164</v>
      </c>
      <c r="C206" s="111">
        <v>0</v>
      </c>
      <c r="D206" s="111">
        <v>0</v>
      </c>
      <c r="E206" s="89" t="e">
        <f t="shared" si="12"/>
        <v>#DIV/0!</v>
      </c>
    </row>
    <row r="207" spans="1:5" s="137" customFormat="1" ht="12.75" hidden="1">
      <c r="A207" s="279">
        <v>4</v>
      </c>
      <c r="B207" s="277" t="s">
        <v>69</v>
      </c>
      <c r="C207" s="88">
        <f>C208</f>
        <v>0</v>
      </c>
      <c r="D207" s="88">
        <f>D208</f>
        <v>0</v>
      </c>
      <c r="E207" s="89">
        <v>0</v>
      </c>
    </row>
    <row r="208" spans="1:5" s="137" customFormat="1" ht="12.75" hidden="1">
      <c r="A208" s="279">
        <v>42</v>
      </c>
      <c r="B208" s="287" t="s">
        <v>21</v>
      </c>
      <c r="C208" s="88">
        <f>C209+C211+C213</f>
        <v>0</v>
      </c>
      <c r="D208" s="88">
        <f>D209+D211+D213</f>
        <v>0</v>
      </c>
      <c r="E208" s="89">
        <v>0</v>
      </c>
    </row>
    <row r="209" spans="1:5" s="137" customFormat="1" ht="12.75" hidden="1">
      <c r="A209" s="279">
        <v>421</v>
      </c>
      <c r="B209" s="281" t="s">
        <v>106</v>
      </c>
      <c r="C209" s="88">
        <f>C210</f>
        <v>0</v>
      </c>
      <c r="D209" s="88">
        <f>D210</f>
        <v>0</v>
      </c>
      <c r="E209" s="89">
        <v>0</v>
      </c>
    </row>
    <row r="210" spans="1:5" s="137" customFormat="1" ht="12.75" hidden="1">
      <c r="A210" s="280">
        <v>4214</v>
      </c>
      <c r="B210" s="289" t="s">
        <v>212</v>
      </c>
      <c r="C210" s="111">
        <v>0</v>
      </c>
      <c r="D210" s="111">
        <v>0</v>
      </c>
      <c r="E210" s="164">
        <v>0</v>
      </c>
    </row>
    <row r="211" spans="1:5" s="137" customFormat="1" ht="12.75" hidden="1">
      <c r="A211" s="279">
        <v>422</v>
      </c>
      <c r="B211" s="281" t="s">
        <v>26</v>
      </c>
      <c r="C211" s="88">
        <f>C212</f>
        <v>0</v>
      </c>
      <c r="D211" s="88">
        <f>D212</f>
        <v>0</v>
      </c>
      <c r="E211" s="89">
        <v>0</v>
      </c>
    </row>
    <row r="212" spans="1:5" s="137" customFormat="1" ht="12.75" hidden="1">
      <c r="A212" s="280">
        <v>4225</v>
      </c>
      <c r="B212" s="289" t="s">
        <v>194</v>
      </c>
      <c r="C212" s="111">
        <v>0</v>
      </c>
      <c r="D212" s="111">
        <v>0</v>
      </c>
      <c r="E212" s="164">
        <v>0</v>
      </c>
    </row>
    <row r="213" spans="1:5" s="137" customFormat="1" ht="12.75" hidden="1">
      <c r="A213" s="279">
        <v>428</v>
      </c>
      <c r="B213" s="88" t="s">
        <v>196</v>
      </c>
      <c r="C213" s="88">
        <f>C214</f>
        <v>0</v>
      </c>
      <c r="D213" s="88">
        <f>D214</f>
        <v>0</v>
      </c>
      <c r="E213" s="89" t="e">
        <f t="shared" si="12"/>
        <v>#DIV/0!</v>
      </c>
    </row>
    <row r="214" spans="1:5" s="137" customFormat="1" ht="12.75" hidden="1">
      <c r="A214" s="280">
        <v>4281</v>
      </c>
      <c r="B214" s="111" t="s">
        <v>196</v>
      </c>
      <c r="C214" s="111">
        <v>0</v>
      </c>
      <c r="D214" s="111">
        <v>0</v>
      </c>
      <c r="E214" s="89" t="e">
        <f t="shared" si="12"/>
        <v>#DIV/0!</v>
      </c>
    </row>
    <row r="215" spans="1:5" s="137" customFormat="1" ht="12.75" hidden="1">
      <c r="A215" s="280"/>
      <c r="B215" s="111"/>
      <c r="C215" s="111"/>
      <c r="D215" s="111"/>
      <c r="E215" s="89">
        <v>0</v>
      </c>
    </row>
    <row r="216" spans="1:5" s="137" customFormat="1" ht="25.5" hidden="1">
      <c r="A216" s="276" t="s">
        <v>223</v>
      </c>
      <c r="B216" s="103" t="s">
        <v>219</v>
      </c>
      <c r="C216" s="88">
        <f>C217+C230</f>
        <v>0</v>
      </c>
      <c r="D216" s="88">
        <f>D217+D230</f>
        <v>0</v>
      </c>
      <c r="E216" s="89">
        <v>0</v>
      </c>
    </row>
    <row r="217" spans="1:5" s="137" customFormat="1" ht="12.75" hidden="1">
      <c r="A217" s="297">
        <v>3</v>
      </c>
      <c r="B217" s="277" t="s">
        <v>45</v>
      </c>
      <c r="C217" s="88">
        <f>C218+C224+C227</f>
        <v>0</v>
      </c>
      <c r="D217" s="88">
        <f>D218+D224+D227</f>
        <v>0</v>
      </c>
      <c r="E217" s="89">
        <v>0</v>
      </c>
    </row>
    <row r="218" spans="1:5" s="137" customFormat="1" ht="12.75" hidden="1">
      <c r="A218" s="297">
        <v>32</v>
      </c>
      <c r="B218" s="282" t="s">
        <v>4</v>
      </c>
      <c r="C218" s="88">
        <f>C219+C222</f>
        <v>0</v>
      </c>
      <c r="D218" s="88">
        <f>D219+D222</f>
        <v>0</v>
      </c>
      <c r="E218" s="89">
        <v>0</v>
      </c>
    </row>
    <row r="219" spans="1:5" s="137" customFormat="1" ht="12.75" hidden="1">
      <c r="A219" s="297">
        <v>323</v>
      </c>
      <c r="B219" s="287" t="s">
        <v>12</v>
      </c>
      <c r="C219" s="88">
        <f>C220+C221</f>
        <v>0</v>
      </c>
      <c r="D219" s="88">
        <f>D220+D221</f>
        <v>0</v>
      </c>
      <c r="E219" s="89">
        <v>0</v>
      </c>
    </row>
    <row r="220" spans="1:5" s="137" customFormat="1" ht="12.75" hidden="1">
      <c r="A220" s="298">
        <v>3233</v>
      </c>
      <c r="B220" s="289" t="s">
        <v>57</v>
      </c>
      <c r="C220" s="111">
        <v>0</v>
      </c>
      <c r="D220" s="111">
        <v>0</v>
      </c>
      <c r="E220" s="89" t="e">
        <f t="shared" si="12"/>
        <v>#DIV/0!</v>
      </c>
    </row>
    <row r="221" spans="1:5" s="137" customFormat="1" ht="12.75" hidden="1">
      <c r="A221" s="280">
        <v>3237</v>
      </c>
      <c r="B221" s="100" t="s">
        <v>14</v>
      </c>
      <c r="C221" s="111">
        <v>0</v>
      </c>
      <c r="D221" s="111">
        <v>0</v>
      </c>
      <c r="E221" s="164">
        <v>0</v>
      </c>
    </row>
    <row r="222" spans="1:5" s="137" customFormat="1" ht="12.75" hidden="1">
      <c r="A222" s="279">
        <v>329</v>
      </c>
      <c r="B222" s="279" t="s">
        <v>62</v>
      </c>
      <c r="C222" s="88">
        <f>C223</f>
        <v>0</v>
      </c>
      <c r="D222" s="88">
        <f>D223</f>
        <v>0</v>
      </c>
      <c r="E222" s="89" t="e">
        <f t="shared" si="12"/>
        <v>#DIV/0!</v>
      </c>
    </row>
    <row r="223" spans="1:5" s="137" customFormat="1" ht="12.75" hidden="1">
      <c r="A223" s="280">
        <v>3299</v>
      </c>
      <c r="B223" s="289" t="s">
        <v>62</v>
      </c>
      <c r="C223" s="111">
        <v>0</v>
      </c>
      <c r="D223" s="111">
        <v>0</v>
      </c>
      <c r="E223" s="89" t="e">
        <f t="shared" si="12"/>
        <v>#DIV/0!</v>
      </c>
    </row>
    <row r="224" spans="1:5" s="137" customFormat="1" ht="12.75" hidden="1">
      <c r="A224" s="279">
        <v>34</v>
      </c>
      <c r="B224" s="282" t="s">
        <v>16</v>
      </c>
      <c r="C224" s="88">
        <f>C225</f>
        <v>0</v>
      </c>
      <c r="D224" s="88">
        <f>D225</f>
        <v>0</v>
      </c>
      <c r="E224" s="89" t="e">
        <f t="shared" si="12"/>
        <v>#DIV/0!</v>
      </c>
    </row>
    <row r="225" spans="1:5" s="137" customFormat="1" ht="12.75" hidden="1">
      <c r="A225" s="279">
        <v>343</v>
      </c>
      <c r="B225" s="279" t="s">
        <v>73</v>
      </c>
      <c r="C225" s="88">
        <f>C226</f>
        <v>0</v>
      </c>
      <c r="D225" s="88">
        <f>D226</f>
        <v>0</v>
      </c>
      <c r="E225" s="89" t="e">
        <f t="shared" si="12"/>
        <v>#DIV/0!</v>
      </c>
    </row>
    <row r="226" spans="1:5" s="137" customFormat="1" ht="12.75" hidden="1">
      <c r="A226" s="280">
        <v>3432</v>
      </c>
      <c r="B226" s="290" t="s">
        <v>180</v>
      </c>
      <c r="C226" s="111">
        <v>0</v>
      </c>
      <c r="D226" s="111">
        <v>0</v>
      </c>
      <c r="E226" s="89" t="e">
        <f t="shared" si="12"/>
        <v>#DIV/0!</v>
      </c>
    </row>
    <row r="227" spans="1:5" s="137" customFormat="1" ht="12.75" hidden="1">
      <c r="A227" s="297">
        <v>36</v>
      </c>
      <c r="B227" s="96" t="s">
        <v>67</v>
      </c>
      <c r="C227" s="88">
        <f>C228</f>
        <v>0</v>
      </c>
      <c r="D227" s="88">
        <f>D228</f>
        <v>0</v>
      </c>
      <c r="E227" s="89" t="e">
        <f t="shared" si="12"/>
        <v>#DIV/0!</v>
      </c>
    </row>
    <row r="228" spans="1:5" s="137" customFormat="1" ht="12.75" hidden="1">
      <c r="A228" s="297">
        <v>363</v>
      </c>
      <c r="B228" s="281" t="s">
        <v>163</v>
      </c>
      <c r="C228" s="88">
        <f>C229</f>
        <v>0</v>
      </c>
      <c r="D228" s="88">
        <f>D229</f>
        <v>0</v>
      </c>
      <c r="E228" s="89" t="e">
        <f t="shared" si="12"/>
        <v>#DIV/0!</v>
      </c>
    </row>
    <row r="229" spans="1:5" s="137" customFormat="1" ht="12.75" hidden="1">
      <c r="A229" s="280">
        <v>3632</v>
      </c>
      <c r="B229" s="100" t="s">
        <v>164</v>
      </c>
      <c r="C229" s="111">
        <v>0</v>
      </c>
      <c r="D229" s="111">
        <v>0</v>
      </c>
      <c r="E229" s="89" t="e">
        <f t="shared" si="12"/>
        <v>#DIV/0!</v>
      </c>
    </row>
    <row r="230" spans="1:5" s="137" customFormat="1" ht="12.75" hidden="1">
      <c r="A230" s="279">
        <v>4</v>
      </c>
      <c r="B230" s="277" t="s">
        <v>69</v>
      </c>
      <c r="C230" s="88">
        <f>C231</f>
        <v>0</v>
      </c>
      <c r="D230" s="88">
        <f>D231</f>
        <v>0</v>
      </c>
      <c r="E230" s="89">
        <v>0</v>
      </c>
    </row>
    <row r="231" spans="1:5" s="137" customFormat="1" ht="12.75" hidden="1">
      <c r="A231" s="279">
        <v>42</v>
      </c>
      <c r="B231" s="287" t="s">
        <v>21</v>
      </c>
      <c r="C231" s="88">
        <f>C232+C234+C236</f>
        <v>0</v>
      </c>
      <c r="D231" s="88">
        <f>D232+D234+D236</f>
        <v>0</v>
      </c>
      <c r="E231" s="89">
        <v>0</v>
      </c>
    </row>
    <row r="232" spans="1:5" s="137" customFormat="1" ht="12.75" hidden="1">
      <c r="A232" s="279">
        <v>421</v>
      </c>
      <c r="B232" s="281" t="s">
        <v>106</v>
      </c>
      <c r="C232" s="88">
        <f>C233</f>
        <v>0</v>
      </c>
      <c r="D232" s="88">
        <f>D233</f>
        <v>0</v>
      </c>
      <c r="E232" s="89">
        <v>0</v>
      </c>
    </row>
    <row r="233" spans="1:5" s="137" customFormat="1" ht="12.75" hidden="1">
      <c r="A233" s="280">
        <v>4214</v>
      </c>
      <c r="B233" s="289" t="s">
        <v>212</v>
      </c>
      <c r="C233" s="111">
        <v>0</v>
      </c>
      <c r="D233" s="111">
        <v>0</v>
      </c>
      <c r="E233" s="164">
        <v>0</v>
      </c>
    </row>
    <row r="234" spans="1:5" s="137" customFormat="1" ht="12.75" hidden="1">
      <c r="A234" s="279">
        <v>422</v>
      </c>
      <c r="B234" s="281" t="s">
        <v>26</v>
      </c>
      <c r="C234" s="88">
        <f>C235</f>
        <v>0</v>
      </c>
      <c r="D234" s="88">
        <f>D235</f>
        <v>0</v>
      </c>
      <c r="E234" s="89">
        <v>0</v>
      </c>
    </row>
    <row r="235" spans="1:5" s="137" customFormat="1" ht="12.75" hidden="1">
      <c r="A235" s="280">
        <v>4225</v>
      </c>
      <c r="B235" s="289" t="s">
        <v>194</v>
      </c>
      <c r="C235" s="111">
        <v>0</v>
      </c>
      <c r="D235" s="111">
        <v>0</v>
      </c>
      <c r="E235" s="164">
        <v>0</v>
      </c>
    </row>
    <row r="236" spans="1:5" s="137" customFormat="1" ht="12.75" hidden="1">
      <c r="A236" s="279">
        <v>428</v>
      </c>
      <c r="B236" s="88" t="s">
        <v>196</v>
      </c>
      <c r="C236" s="88">
        <f>C237</f>
        <v>0</v>
      </c>
      <c r="D236" s="88">
        <f>D237</f>
        <v>0</v>
      </c>
      <c r="E236" s="89" t="e">
        <f t="shared" si="12"/>
        <v>#DIV/0!</v>
      </c>
    </row>
    <row r="237" spans="1:5" s="137" customFormat="1" ht="12.75" hidden="1">
      <c r="A237" s="280">
        <v>4281</v>
      </c>
      <c r="B237" s="111" t="s">
        <v>196</v>
      </c>
      <c r="C237" s="111">
        <v>0</v>
      </c>
      <c r="D237" s="111">
        <v>0</v>
      </c>
      <c r="E237" s="89" t="e">
        <f t="shared" si="12"/>
        <v>#DIV/0!</v>
      </c>
    </row>
    <row r="238" spans="1:5" s="137" customFormat="1" ht="12.75" hidden="1">
      <c r="A238" s="280"/>
      <c r="B238" s="111"/>
      <c r="C238" s="111"/>
      <c r="D238" s="111"/>
      <c r="E238" s="89">
        <v>0</v>
      </c>
    </row>
    <row r="239" spans="1:5" s="138" customFormat="1" ht="25.5">
      <c r="A239" s="276" t="s">
        <v>118</v>
      </c>
      <c r="B239" s="103" t="s">
        <v>136</v>
      </c>
      <c r="C239" s="88">
        <f>C240+C244</f>
        <v>7850000</v>
      </c>
      <c r="D239" s="88">
        <f>D240+D244</f>
        <v>3623984.36</v>
      </c>
      <c r="E239" s="89">
        <f t="shared" si="12"/>
        <v>46.16540585987261</v>
      </c>
    </row>
    <row r="240" spans="1:5" s="138" customFormat="1" ht="12.75" hidden="1">
      <c r="A240" s="297">
        <v>3</v>
      </c>
      <c r="B240" s="277" t="s">
        <v>45</v>
      </c>
      <c r="C240" s="88">
        <f aca="true" t="shared" si="13" ref="C240:D242">C241</f>
        <v>3350000</v>
      </c>
      <c r="D240" s="88">
        <f t="shared" si="13"/>
        <v>649446</v>
      </c>
      <c r="E240" s="89">
        <f t="shared" si="12"/>
        <v>19.38644776119403</v>
      </c>
    </row>
    <row r="241" spans="1:5" s="138" customFormat="1" ht="12.75">
      <c r="A241" s="297">
        <v>36</v>
      </c>
      <c r="B241" s="96" t="s">
        <v>67</v>
      </c>
      <c r="C241" s="88">
        <f t="shared" si="13"/>
        <v>3350000</v>
      </c>
      <c r="D241" s="88">
        <f t="shared" si="13"/>
        <v>649446</v>
      </c>
      <c r="E241" s="89">
        <f t="shared" si="12"/>
        <v>19.38644776119403</v>
      </c>
    </row>
    <row r="242" spans="1:5" s="138" customFormat="1" ht="12.75">
      <c r="A242" s="297">
        <v>363</v>
      </c>
      <c r="B242" s="281" t="s">
        <v>163</v>
      </c>
      <c r="C242" s="88">
        <f t="shared" si="13"/>
        <v>3350000</v>
      </c>
      <c r="D242" s="88">
        <f t="shared" si="13"/>
        <v>649446</v>
      </c>
      <c r="E242" s="89">
        <f t="shared" si="12"/>
        <v>19.38644776119403</v>
      </c>
    </row>
    <row r="243" spans="1:5" s="137" customFormat="1" ht="12.75">
      <c r="A243" s="280">
        <v>3632</v>
      </c>
      <c r="B243" s="100" t="s">
        <v>164</v>
      </c>
      <c r="C243" s="199">
        <v>3350000</v>
      </c>
      <c r="D243" s="111">
        <v>649446</v>
      </c>
      <c r="E243" s="204">
        <f t="shared" si="12"/>
        <v>19.38644776119403</v>
      </c>
    </row>
    <row r="244" spans="1:5" s="138" customFormat="1" ht="12.75" hidden="1">
      <c r="A244" s="107">
        <v>5</v>
      </c>
      <c r="B244" s="102" t="s">
        <v>32</v>
      </c>
      <c r="C244" s="88">
        <f>C245</f>
        <v>4500000</v>
      </c>
      <c r="D244" s="88">
        <f>D245</f>
        <v>2974538.36</v>
      </c>
      <c r="E244" s="89">
        <f t="shared" si="12"/>
        <v>66.10085244444444</v>
      </c>
    </row>
    <row r="245" spans="1:5" s="138" customFormat="1" ht="12.75">
      <c r="A245" s="107">
        <v>51</v>
      </c>
      <c r="B245" s="101" t="s">
        <v>33</v>
      </c>
      <c r="C245" s="88">
        <f>C246</f>
        <v>4500000</v>
      </c>
      <c r="D245" s="88">
        <f>D246</f>
        <v>2974538.36</v>
      </c>
      <c r="E245" s="89">
        <f t="shared" si="12"/>
        <v>66.10085244444444</v>
      </c>
    </row>
    <row r="246" spans="1:5" s="138" customFormat="1" ht="25.5">
      <c r="A246" s="107">
        <v>516</v>
      </c>
      <c r="B246" s="296" t="s">
        <v>169</v>
      </c>
      <c r="C246" s="88">
        <f>C247+C248</f>
        <v>4500000</v>
      </c>
      <c r="D246" s="88">
        <f>D247+D248</f>
        <v>2974538.36</v>
      </c>
      <c r="E246" s="89">
        <f t="shared" si="12"/>
        <v>66.10085244444444</v>
      </c>
    </row>
    <row r="247" spans="1:5" s="137" customFormat="1" ht="25.5" customHeight="1" hidden="1">
      <c r="A247" s="280">
        <v>5161</v>
      </c>
      <c r="B247" s="299" t="s">
        <v>99</v>
      </c>
      <c r="C247" s="111">
        <v>0</v>
      </c>
      <c r="D247" s="111">
        <v>0</v>
      </c>
      <c r="E247" s="164">
        <v>0</v>
      </c>
    </row>
    <row r="248" spans="1:5" s="137" customFormat="1" ht="12.75">
      <c r="A248" s="280">
        <v>5163</v>
      </c>
      <c r="B248" s="300" t="s">
        <v>170</v>
      </c>
      <c r="C248" s="199">
        <v>4500000</v>
      </c>
      <c r="D248" s="111">
        <v>2974538.36</v>
      </c>
      <c r="E248" s="204">
        <f t="shared" si="12"/>
        <v>66.10085244444444</v>
      </c>
    </row>
    <row r="249" spans="1:5" s="87" customFormat="1" ht="12.75">
      <c r="A249" s="280"/>
      <c r="B249" s="100"/>
      <c r="C249" s="111"/>
      <c r="D249" s="111"/>
      <c r="E249" s="89"/>
    </row>
    <row r="250" spans="1:5" s="138" customFormat="1" ht="25.5">
      <c r="A250" s="276" t="s">
        <v>119</v>
      </c>
      <c r="B250" s="103" t="s">
        <v>137</v>
      </c>
      <c r="C250" s="88">
        <f>C251+C269</f>
        <v>73270000</v>
      </c>
      <c r="D250" s="88">
        <f>D251+D269</f>
        <v>69893404.76</v>
      </c>
      <c r="E250" s="89">
        <f t="shared" si="12"/>
        <v>95.39157193940223</v>
      </c>
    </row>
    <row r="251" spans="1:5" s="138" customFormat="1" ht="12.75" hidden="1">
      <c r="A251" s="297">
        <v>3</v>
      </c>
      <c r="B251" s="277" t="s">
        <v>45</v>
      </c>
      <c r="C251" s="88">
        <f>C252+C258+C263+C266</f>
        <v>68270000</v>
      </c>
      <c r="D251" s="88">
        <f>D252+D258+D263+D266</f>
        <v>69893404.76</v>
      </c>
      <c r="E251" s="89">
        <f t="shared" si="12"/>
        <v>102.3779182071188</v>
      </c>
    </row>
    <row r="252" spans="1:5" s="138" customFormat="1" ht="12.75">
      <c r="A252" s="276">
        <v>32</v>
      </c>
      <c r="B252" s="282" t="s">
        <v>4</v>
      </c>
      <c r="C252" s="88">
        <f>C253+C256</f>
        <v>66230000</v>
      </c>
      <c r="D252" s="88">
        <f>D253+D256</f>
        <v>68959690.54</v>
      </c>
      <c r="E252" s="89">
        <f t="shared" si="12"/>
        <v>104.12153184357543</v>
      </c>
    </row>
    <row r="253" spans="1:5" s="138" customFormat="1" ht="12.75" customHeight="1" hidden="1">
      <c r="A253" s="107">
        <v>323</v>
      </c>
      <c r="B253" s="287" t="s">
        <v>12</v>
      </c>
      <c r="C253" s="88">
        <f>C254</f>
        <v>0</v>
      </c>
      <c r="D253" s="88">
        <f>D254</f>
        <v>0</v>
      </c>
      <c r="E253" s="163" t="s">
        <v>182</v>
      </c>
    </row>
    <row r="254" spans="1:5" s="137" customFormat="1" ht="12.75" customHeight="1" hidden="1">
      <c r="A254" s="280">
        <v>3237</v>
      </c>
      <c r="B254" s="100" t="s">
        <v>14</v>
      </c>
      <c r="C254" s="111">
        <v>0</v>
      </c>
      <c r="D254" s="111">
        <v>0</v>
      </c>
      <c r="E254" s="180" t="s">
        <v>182</v>
      </c>
    </row>
    <row r="255" spans="1:5" s="137" customFormat="1" ht="12.75" hidden="1">
      <c r="A255" s="280">
        <v>3239</v>
      </c>
      <c r="B255" s="100" t="s">
        <v>61</v>
      </c>
      <c r="C255" s="111">
        <v>0</v>
      </c>
      <c r="D255" s="111">
        <v>0</v>
      </c>
      <c r="E255" s="89" t="e">
        <f t="shared" si="12"/>
        <v>#DIV/0!</v>
      </c>
    </row>
    <row r="256" spans="1:5" s="138" customFormat="1" ht="12.75">
      <c r="A256" s="107">
        <v>329</v>
      </c>
      <c r="B256" s="279" t="s">
        <v>62</v>
      </c>
      <c r="C256" s="88">
        <f>C257</f>
        <v>66230000</v>
      </c>
      <c r="D256" s="88">
        <f>D257</f>
        <v>68959690.54</v>
      </c>
      <c r="E256" s="89">
        <f t="shared" si="12"/>
        <v>104.12153184357543</v>
      </c>
    </row>
    <row r="257" spans="1:5" s="137" customFormat="1" ht="12.75">
      <c r="A257" s="280">
        <v>3299</v>
      </c>
      <c r="B257" s="280" t="s">
        <v>62</v>
      </c>
      <c r="C257" s="256">
        <v>66230000</v>
      </c>
      <c r="D257" s="91">
        <v>68959690.54</v>
      </c>
      <c r="E257" s="204">
        <f t="shared" si="12"/>
        <v>104.12153184357543</v>
      </c>
    </row>
    <row r="258" spans="1:5" s="138" customFormat="1" ht="12.75">
      <c r="A258" s="107">
        <v>35</v>
      </c>
      <c r="B258" s="282" t="s">
        <v>17</v>
      </c>
      <c r="C258" s="88">
        <f>C259+C261</f>
        <v>190000</v>
      </c>
      <c r="D258" s="88">
        <f>D259+D261</f>
        <v>145348.66</v>
      </c>
      <c r="E258" s="89">
        <f t="shared" si="12"/>
        <v>76.4992947368421</v>
      </c>
    </row>
    <row r="259" spans="1:5" s="138" customFormat="1" ht="12.75">
      <c r="A259" s="107">
        <v>351</v>
      </c>
      <c r="B259" s="282" t="s">
        <v>0</v>
      </c>
      <c r="C259" s="88">
        <f>C260</f>
        <v>190000</v>
      </c>
      <c r="D259" s="88">
        <f>D260</f>
        <v>145348.66</v>
      </c>
      <c r="E259" s="89">
        <f t="shared" si="12"/>
        <v>76.4992947368421</v>
      </c>
    </row>
    <row r="260" spans="1:5" s="137" customFormat="1" ht="12.75">
      <c r="A260" s="280">
        <v>3512</v>
      </c>
      <c r="B260" s="100" t="s">
        <v>0</v>
      </c>
      <c r="C260" s="199">
        <v>190000</v>
      </c>
      <c r="D260" s="111">
        <v>145348.66</v>
      </c>
      <c r="E260" s="204">
        <f t="shared" si="12"/>
        <v>76.4992947368421</v>
      </c>
    </row>
    <row r="261" spans="1:5" s="138" customFormat="1" ht="25.5" hidden="1">
      <c r="A261" s="107">
        <v>352</v>
      </c>
      <c r="B261" s="301" t="s">
        <v>181</v>
      </c>
      <c r="C261" s="88">
        <f>C262</f>
        <v>0</v>
      </c>
      <c r="D261" s="88">
        <f>D262</f>
        <v>0</v>
      </c>
      <c r="E261" s="164" t="e">
        <f t="shared" si="12"/>
        <v>#DIV/0!</v>
      </c>
    </row>
    <row r="262" spans="1:5" s="137" customFormat="1" ht="12.75" hidden="1">
      <c r="A262" s="280">
        <v>3522</v>
      </c>
      <c r="B262" s="302" t="s">
        <v>2</v>
      </c>
      <c r="C262" s="91">
        <v>0</v>
      </c>
      <c r="D262" s="91">
        <v>0</v>
      </c>
      <c r="E262" s="164" t="e">
        <f t="shared" si="12"/>
        <v>#DIV/0!</v>
      </c>
    </row>
    <row r="263" spans="1:5" s="138" customFormat="1" ht="12.75">
      <c r="A263" s="107">
        <v>36</v>
      </c>
      <c r="B263" s="96" t="s">
        <v>67</v>
      </c>
      <c r="C263" s="88">
        <f>C264</f>
        <v>1700000</v>
      </c>
      <c r="D263" s="88">
        <f>D264</f>
        <v>718365.56</v>
      </c>
      <c r="E263" s="89">
        <f t="shared" si="12"/>
        <v>42.256797647058825</v>
      </c>
    </row>
    <row r="264" spans="1:5" s="138" customFormat="1" ht="12.75">
      <c r="A264" s="107">
        <v>363</v>
      </c>
      <c r="B264" s="281" t="s">
        <v>163</v>
      </c>
      <c r="C264" s="88">
        <f>C265</f>
        <v>1700000</v>
      </c>
      <c r="D264" s="88">
        <f>D265</f>
        <v>718365.56</v>
      </c>
      <c r="E264" s="89">
        <f t="shared" si="12"/>
        <v>42.256797647058825</v>
      </c>
    </row>
    <row r="265" spans="1:5" s="137" customFormat="1" ht="12.75" customHeight="1">
      <c r="A265" s="280">
        <v>3632</v>
      </c>
      <c r="B265" s="100" t="s">
        <v>164</v>
      </c>
      <c r="C265" s="256">
        <v>1700000</v>
      </c>
      <c r="D265" s="91">
        <v>718365.56</v>
      </c>
      <c r="E265" s="204">
        <f aca="true" t="shared" si="14" ref="E265:E323">D265/C265*100</f>
        <v>42.256797647058825</v>
      </c>
    </row>
    <row r="266" spans="1:5" s="138" customFormat="1" ht="12.75" customHeight="1">
      <c r="A266" s="107">
        <v>38</v>
      </c>
      <c r="B266" s="291" t="s">
        <v>68</v>
      </c>
      <c r="C266" s="88">
        <f>C267</f>
        <v>150000</v>
      </c>
      <c r="D266" s="88">
        <f>D267</f>
        <v>70000</v>
      </c>
      <c r="E266" s="89">
        <f t="shared" si="14"/>
        <v>46.666666666666664</v>
      </c>
    </row>
    <row r="267" spans="1:5" s="138" customFormat="1" ht="12.75" customHeight="1">
      <c r="A267" s="107">
        <v>381</v>
      </c>
      <c r="B267" s="291" t="s">
        <v>44</v>
      </c>
      <c r="C267" s="88">
        <f>C268</f>
        <v>150000</v>
      </c>
      <c r="D267" s="88">
        <f>D268</f>
        <v>70000</v>
      </c>
      <c r="E267" s="89">
        <f t="shared" si="14"/>
        <v>46.666666666666664</v>
      </c>
    </row>
    <row r="268" spans="1:5" s="137" customFormat="1" ht="12.75">
      <c r="A268" s="280">
        <v>3811</v>
      </c>
      <c r="B268" s="290" t="s">
        <v>20</v>
      </c>
      <c r="C268" s="256">
        <v>150000</v>
      </c>
      <c r="D268" s="91">
        <v>70000</v>
      </c>
      <c r="E268" s="204">
        <f t="shared" si="14"/>
        <v>46.666666666666664</v>
      </c>
    </row>
    <row r="269" spans="1:5" s="138" customFormat="1" ht="9" customHeight="1" hidden="1">
      <c r="A269" s="107">
        <v>5</v>
      </c>
      <c r="B269" s="102" t="s">
        <v>32</v>
      </c>
      <c r="C269" s="88">
        <f aca="true" t="shared" si="15" ref="C269:D271">C270</f>
        <v>5000000</v>
      </c>
      <c r="D269" s="88">
        <f t="shared" si="15"/>
        <v>0</v>
      </c>
      <c r="E269" s="89">
        <f t="shared" si="14"/>
        <v>0</v>
      </c>
    </row>
    <row r="270" spans="1:5" s="138" customFormat="1" ht="12.75">
      <c r="A270" s="107">
        <v>51</v>
      </c>
      <c r="B270" s="101" t="s">
        <v>33</v>
      </c>
      <c r="C270" s="88">
        <f t="shared" si="15"/>
        <v>5000000</v>
      </c>
      <c r="D270" s="88">
        <f t="shared" si="15"/>
        <v>0</v>
      </c>
      <c r="E270" s="89">
        <f t="shared" si="14"/>
        <v>0</v>
      </c>
    </row>
    <row r="271" spans="1:5" s="138" customFormat="1" ht="12.75">
      <c r="A271" s="107">
        <v>514</v>
      </c>
      <c r="B271" s="296" t="s">
        <v>111</v>
      </c>
      <c r="C271" s="88">
        <f t="shared" si="15"/>
        <v>5000000</v>
      </c>
      <c r="D271" s="88">
        <f t="shared" si="15"/>
        <v>0</v>
      </c>
      <c r="E271" s="89">
        <f t="shared" si="14"/>
        <v>0</v>
      </c>
    </row>
    <row r="272" spans="1:5" s="137" customFormat="1" ht="12.75" hidden="1">
      <c r="A272" s="280">
        <v>5141</v>
      </c>
      <c r="B272" s="299" t="s">
        <v>110</v>
      </c>
      <c r="C272" s="199">
        <v>5000000</v>
      </c>
      <c r="D272" s="111">
        <v>0</v>
      </c>
      <c r="E272" s="164">
        <f t="shared" si="14"/>
        <v>0</v>
      </c>
    </row>
    <row r="273" spans="1:5" s="87" customFormat="1" ht="12.75">
      <c r="A273" s="280"/>
      <c r="B273" s="299"/>
      <c r="C273" s="111"/>
      <c r="D273" s="111"/>
      <c r="E273" s="89"/>
    </row>
    <row r="274" spans="1:5" s="138" customFormat="1" ht="25.5">
      <c r="A274" s="276" t="s">
        <v>224</v>
      </c>
      <c r="B274" s="103" t="s">
        <v>209</v>
      </c>
      <c r="C274" s="88">
        <f aca="true" t="shared" si="16" ref="C274:D277">C275</f>
        <v>19163000</v>
      </c>
      <c r="D274" s="88">
        <f t="shared" si="16"/>
        <v>19162500</v>
      </c>
      <c r="E274" s="89">
        <f t="shared" si="14"/>
        <v>99.99739080519751</v>
      </c>
    </row>
    <row r="275" spans="1:5" s="138" customFormat="1" ht="12.75" hidden="1">
      <c r="A275" s="297">
        <v>3</v>
      </c>
      <c r="B275" s="277" t="s">
        <v>45</v>
      </c>
      <c r="C275" s="88">
        <f t="shared" si="16"/>
        <v>19163000</v>
      </c>
      <c r="D275" s="88">
        <f t="shared" si="16"/>
        <v>19162500</v>
      </c>
      <c r="E275" s="89">
        <f t="shared" si="14"/>
        <v>99.99739080519751</v>
      </c>
    </row>
    <row r="276" spans="1:5" s="138" customFormat="1" ht="12.75">
      <c r="A276" s="297">
        <v>32</v>
      </c>
      <c r="B276" s="282" t="s">
        <v>4</v>
      </c>
      <c r="C276" s="88">
        <f t="shared" si="16"/>
        <v>19163000</v>
      </c>
      <c r="D276" s="88">
        <f t="shared" si="16"/>
        <v>19162500</v>
      </c>
      <c r="E276" s="89">
        <f t="shared" si="14"/>
        <v>99.99739080519751</v>
      </c>
    </row>
    <row r="277" spans="1:5" s="138" customFormat="1" ht="12.75">
      <c r="A277" s="107">
        <v>329</v>
      </c>
      <c r="B277" s="279" t="s">
        <v>62</v>
      </c>
      <c r="C277" s="88">
        <f t="shared" si="16"/>
        <v>19163000</v>
      </c>
      <c r="D277" s="88">
        <f t="shared" si="16"/>
        <v>19162500</v>
      </c>
      <c r="E277" s="89">
        <f t="shared" si="14"/>
        <v>99.99739080519751</v>
      </c>
    </row>
    <row r="278" spans="1:5" s="137" customFormat="1" ht="12.75">
      <c r="A278" s="280">
        <v>3299</v>
      </c>
      <c r="B278" s="280" t="s">
        <v>62</v>
      </c>
      <c r="C278" s="256">
        <v>19163000</v>
      </c>
      <c r="D278" s="91">
        <v>19162500</v>
      </c>
      <c r="E278" s="204">
        <f t="shared" si="14"/>
        <v>99.99739080519751</v>
      </c>
    </row>
    <row r="279" spans="1:5" s="137" customFormat="1" ht="12.75">
      <c r="A279" s="280"/>
      <c r="B279" s="100"/>
      <c r="C279" s="111"/>
      <c r="D279" s="111"/>
      <c r="E279" s="89"/>
    </row>
    <row r="280" spans="1:5" s="138" customFormat="1" ht="25.5">
      <c r="A280" s="276" t="s">
        <v>120</v>
      </c>
      <c r="B280" s="103" t="s">
        <v>138</v>
      </c>
      <c r="C280" s="88">
        <f>C281+C293</f>
        <v>3234000</v>
      </c>
      <c r="D280" s="88">
        <f>D281+D293</f>
        <v>263568.32</v>
      </c>
      <c r="E280" s="89">
        <f t="shared" si="14"/>
        <v>8.14991713048856</v>
      </c>
    </row>
    <row r="281" spans="1:5" s="138" customFormat="1" ht="12.75" hidden="1">
      <c r="A281" s="297">
        <v>3</v>
      </c>
      <c r="B281" s="277" t="s">
        <v>45</v>
      </c>
      <c r="C281" s="88">
        <f>C282+C285+C288</f>
        <v>3234000</v>
      </c>
      <c r="D281" s="88">
        <f>D282+D285+D288</f>
        <v>263568.32</v>
      </c>
      <c r="E281" s="89">
        <f t="shared" si="14"/>
        <v>8.14991713048856</v>
      </c>
    </row>
    <row r="282" spans="1:5" s="138" customFormat="1" ht="12.75" customHeight="1" hidden="1">
      <c r="A282" s="107">
        <v>35</v>
      </c>
      <c r="B282" s="282" t="s">
        <v>17</v>
      </c>
      <c r="C282" s="88">
        <f>C283</f>
        <v>0</v>
      </c>
      <c r="D282" s="88">
        <f>D283</f>
        <v>0</v>
      </c>
      <c r="E282" s="89" t="e">
        <f t="shared" si="14"/>
        <v>#DIV/0!</v>
      </c>
    </row>
    <row r="283" spans="1:5" s="138" customFormat="1" ht="12.75" customHeight="1" hidden="1">
      <c r="A283" s="107">
        <v>352</v>
      </c>
      <c r="B283" s="301" t="s">
        <v>181</v>
      </c>
      <c r="C283" s="88">
        <f>C284</f>
        <v>0</v>
      </c>
      <c r="D283" s="88">
        <f>D284</f>
        <v>0</v>
      </c>
      <c r="E283" s="89" t="e">
        <f t="shared" si="14"/>
        <v>#DIV/0!</v>
      </c>
    </row>
    <row r="284" spans="1:5" s="137" customFormat="1" ht="12.75" customHeight="1" hidden="1">
      <c r="A284" s="280">
        <v>3522</v>
      </c>
      <c r="B284" s="302" t="s">
        <v>2</v>
      </c>
      <c r="C284" s="111">
        <v>0</v>
      </c>
      <c r="D284" s="111">
        <v>0</v>
      </c>
      <c r="E284" s="89" t="e">
        <f t="shared" si="14"/>
        <v>#DIV/0!</v>
      </c>
    </row>
    <row r="285" spans="1:5" s="138" customFormat="1" ht="12.75">
      <c r="A285" s="107">
        <v>36</v>
      </c>
      <c r="B285" s="96" t="s">
        <v>67</v>
      </c>
      <c r="C285" s="88">
        <f>C286</f>
        <v>3027000</v>
      </c>
      <c r="D285" s="88">
        <f>D286</f>
        <v>263568.32</v>
      </c>
      <c r="E285" s="89">
        <f t="shared" si="14"/>
        <v>8.70724545754873</v>
      </c>
    </row>
    <row r="286" spans="1:5" s="137" customFormat="1" ht="12.75">
      <c r="A286" s="107">
        <v>363</v>
      </c>
      <c r="B286" s="281" t="s">
        <v>163</v>
      </c>
      <c r="C286" s="88">
        <f>C287</f>
        <v>3027000</v>
      </c>
      <c r="D286" s="88">
        <f>D287</f>
        <v>263568.32</v>
      </c>
      <c r="E286" s="89">
        <f t="shared" si="14"/>
        <v>8.70724545754873</v>
      </c>
    </row>
    <row r="287" spans="1:5" s="137" customFormat="1" ht="12.75">
      <c r="A287" s="280">
        <v>3632</v>
      </c>
      <c r="B287" s="280" t="s">
        <v>164</v>
      </c>
      <c r="C287" s="303">
        <v>3027000</v>
      </c>
      <c r="D287" s="304">
        <v>263568.32</v>
      </c>
      <c r="E287" s="204">
        <f t="shared" si="14"/>
        <v>8.70724545754873</v>
      </c>
    </row>
    <row r="288" spans="1:5" s="138" customFormat="1" ht="12.75">
      <c r="A288" s="107">
        <v>38</v>
      </c>
      <c r="B288" s="291" t="s">
        <v>68</v>
      </c>
      <c r="C288" s="305">
        <f>C289+C291</f>
        <v>207000</v>
      </c>
      <c r="D288" s="305">
        <f>D289+D291</f>
        <v>0</v>
      </c>
      <c r="E288" s="89">
        <f t="shared" si="14"/>
        <v>0</v>
      </c>
    </row>
    <row r="289" spans="1:5" s="138" customFormat="1" ht="12.75">
      <c r="A289" s="107">
        <v>381</v>
      </c>
      <c r="B289" s="291" t="s">
        <v>44</v>
      </c>
      <c r="C289" s="305">
        <f>C290</f>
        <v>207000</v>
      </c>
      <c r="D289" s="305">
        <f>D290</f>
        <v>0</v>
      </c>
      <c r="E289" s="89">
        <f t="shared" si="14"/>
        <v>0</v>
      </c>
    </row>
    <row r="290" spans="1:5" s="137" customFormat="1" ht="12.75" hidden="1">
      <c r="A290" s="280">
        <v>3811</v>
      </c>
      <c r="B290" s="290" t="s">
        <v>20</v>
      </c>
      <c r="C290" s="303">
        <v>207000</v>
      </c>
      <c r="D290" s="304">
        <v>0</v>
      </c>
      <c r="E290" s="164">
        <f t="shared" si="14"/>
        <v>0</v>
      </c>
    </row>
    <row r="291" spans="1:5" s="137" customFormat="1" ht="12.75" hidden="1">
      <c r="A291" s="107">
        <v>386</v>
      </c>
      <c r="B291" s="291" t="s">
        <v>165</v>
      </c>
      <c r="C291" s="305">
        <f>C292</f>
        <v>0</v>
      </c>
      <c r="D291" s="305">
        <f>D292</f>
        <v>0</v>
      </c>
      <c r="E291" s="89" t="e">
        <f t="shared" si="14"/>
        <v>#DIV/0!</v>
      </c>
    </row>
    <row r="292" spans="1:5" s="137" customFormat="1" ht="25.5" hidden="1">
      <c r="A292" s="306">
        <v>3861</v>
      </c>
      <c r="B292" s="300" t="s">
        <v>171</v>
      </c>
      <c r="C292" s="111">
        <v>0</v>
      </c>
      <c r="D292" s="111">
        <v>0</v>
      </c>
      <c r="E292" s="89" t="e">
        <f t="shared" si="14"/>
        <v>#DIV/0!</v>
      </c>
    </row>
    <row r="293" spans="1:5" s="138" customFormat="1" ht="12.75" hidden="1">
      <c r="A293" s="107">
        <v>5</v>
      </c>
      <c r="B293" s="102" t="s">
        <v>32</v>
      </c>
      <c r="C293" s="88">
        <f aca="true" t="shared" si="17" ref="C293:D295">C294</f>
        <v>0</v>
      </c>
      <c r="D293" s="88">
        <f t="shared" si="17"/>
        <v>0</v>
      </c>
      <c r="E293" s="89">
        <v>0</v>
      </c>
    </row>
    <row r="294" spans="1:5" s="138" customFormat="1" ht="12.75" hidden="1">
      <c r="A294" s="107">
        <v>51</v>
      </c>
      <c r="B294" s="101" t="s">
        <v>33</v>
      </c>
      <c r="C294" s="88">
        <f t="shared" si="17"/>
        <v>0</v>
      </c>
      <c r="D294" s="88">
        <f t="shared" si="17"/>
        <v>0</v>
      </c>
      <c r="E294" s="89">
        <v>0</v>
      </c>
    </row>
    <row r="295" spans="1:5" s="138" customFormat="1" ht="12.75" customHeight="1" hidden="1">
      <c r="A295" s="107">
        <v>516</v>
      </c>
      <c r="B295" s="296" t="s">
        <v>169</v>
      </c>
      <c r="C295" s="88">
        <f t="shared" si="17"/>
        <v>0</v>
      </c>
      <c r="D295" s="88">
        <f t="shared" si="17"/>
        <v>0</v>
      </c>
      <c r="E295" s="89">
        <v>0</v>
      </c>
    </row>
    <row r="296" spans="1:5" s="137" customFormat="1" ht="12.75" hidden="1">
      <c r="A296" s="280">
        <v>5163</v>
      </c>
      <c r="B296" s="300" t="s">
        <v>170</v>
      </c>
      <c r="C296" s="111">
        <v>0</v>
      </c>
      <c r="D296" s="111">
        <v>0</v>
      </c>
      <c r="E296" s="164">
        <v>0</v>
      </c>
    </row>
    <row r="297" spans="1:5" s="87" customFormat="1" ht="12.75">
      <c r="A297" s="280"/>
      <c r="B297" s="280"/>
      <c r="C297" s="111"/>
      <c r="D297" s="111"/>
      <c r="E297" s="89"/>
    </row>
    <row r="298" spans="1:5" s="138" customFormat="1" ht="38.25">
      <c r="A298" s="276" t="s">
        <v>121</v>
      </c>
      <c r="B298" s="103" t="s">
        <v>139</v>
      </c>
      <c r="C298" s="88">
        <f>C299+C309</f>
        <v>6187000</v>
      </c>
      <c r="D298" s="88">
        <f>D299+D309</f>
        <v>1444851.7</v>
      </c>
      <c r="E298" s="89">
        <f t="shared" si="14"/>
        <v>23.353025699046388</v>
      </c>
    </row>
    <row r="299" spans="1:5" s="138" customFormat="1" ht="12.75" hidden="1">
      <c r="A299" s="297">
        <v>3</v>
      </c>
      <c r="B299" s="277" t="s">
        <v>45</v>
      </c>
      <c r="C299" s="88">
        <f>C300+C303+C306</f>
        <v>1587000</v>
      </c>
      <c r="D299" s="88">
        <f>D300+D303+D306</f>
        <v>272447.7</v>
      </c>
      <c r="E299" s="89">
        <f t="shared" si="14"/>
        <v>17.16746691871456</v>
      </c>
    </row>
    <row r="300" spans="1:5" s="138" customFormat="1" ht="12.75">
      <c r="A300" s="92">
        <v>35</v>
      </c>
      <c r="B300" s="282" t="s">
        <v>17</v>
      </c>
      <c r="C300" s="88">
        <f>C301</f>
        <v>1250000</v>
      </c>
      <c r="D300" s="88">
        <f>D301</f>
        <v>0</v>
      </c>
      <c r="E300" s="89">
        <f t="shared" si="14"/>
        <v>0</v>
      </c>
    </row>
    <row r="301" spans="1:5" s="138" customFormat="1" ht="25.5">
      <c r="A301" s="107">
        <v>352</v>
      </c>
      <c r="B301" s="301" t="s">
        <v>181</v>
      </c>
      <c r="C301" s="88">
        <f>C302</f>
        <v>1250000</v>
      </c>
      <c r="D301" s="88">
        <f>D302</f>
        <v>0</v>
      </c>
      <c r="E301" s="89">
        <f t="shared" si="14"/>
        <v>0</v>
      </c>
    </row>
    <row r="302" spans="1:5" s="137" customFormat="1" ht="12.75" hidden="1">
      <c r="A302" s="280">
        <v>3522</v>
      </c>
      <c r="B302" s="302" t="s">
        <v>2</v>
      </c>
      <c r="C302" s="199">
        <v>1250000</v>
      </c>
      <c r="D302" s="111">
        <v>0</v>
      </c>
      <c r="E302" s="164">
        <f t="shared" si="14"/>
        <v>0</v>
      </c>
    </row>
    <row r="303" spans="1:5" s="138" customFormat="1" ht="12.75">
      <c r="A303" s="107">
        <v>36</v>
      </c>
      <c r="B303" s="96" t="s">
        <v>67</v>
      </c>
      <c r="C303" s="88">
        <f>C304</f>
        <v>171000</v>
      </c>
      <c r="D303" s="88">
        <f>D304</f>
        <v>272447.7</v>
      </c>
      <c r="E303" s="89">
        <f t="shared" si="14"/>
        <v>159.3261403508772</v>
      </c>
    </row>
    <row r="304" spans="1:5" s="138" customFormat="1" ht="12.75">
      <c r="A304" s="107">
        <v>363</v>
      </c>
      <c r="B304" s="281" t="s">
        <v>163</v>
      </c>
      <c r="C304" s="88">
        <f>C305</f>
        <v>171000</v>
      </c>
      <c r="D304" s="88">
        <f>D305</f>
        <v>272447.7</v>
      </c>
      <c r="E304" s="89">
        <f t="shared" si="14"/>
        <v>159.3261403508772</v>
      </c>
    </row>
    <row r="305" spans="1:5" s="137" customFormat="1" ht="12.75" customHeight="1">
      <c r="A305" s="280">
        <v>3632</v>
      </c>
      <c r="B305" s="280" t="s">
        <v>164</v>
      </c>
      <c r="C305" s="199">
        <v>171000</v>
      </c>
      <c r="D305" s="111">
        <v>272447.7</v>
      </c>
      <c r="E305" s="204">
        <f t="shared" si="14"/>
        <v>159.3261403508772</v>
      </c>
    </row>
    <row r="306" spans="1:5" s="138" customFormat="1" ht="12.75" customHeight="1">
      <c r="A306" s="107">
        <v>38</v>
      </c>
      <c r="B306" s="291" t="s">
        <v>68</v>
      </c>
      <c r="C306" s="88">
        <f>C307</f>
        <v>166000</v>
      </c>
      <c r="D306" s="88">
        <f>D307</f>
        <v>0</v>
      </c>
      <c r="E306" s="89">
        <f t="shared" si="14"/>
        <v>0</v>
      </c>
    </row>
    <row r="307" spans="1:5" s="138" customFormat="1" ht="12.75" customHeight="1">
      <c r="A307" s="107">
        <v>381</v>
      </c>
      <c r="B307" s="291" t="s">
        <v>44</v>
      </c>
      <c r="C307" s="88">
        <f>C308</f>
        <v>166000</v>
      </c>
      <c r="D307" s="88">
        <f>D308</f>
        <v>0</v>
      </c>
      <c r="E307" s="89">
        <f t="shared" si="14"/>
        <v>0</v>
      </c>
    </row>
    <row r="308" spans="1:5" s="137" customFormat="1" ht="12.75" hidden="1">
      <c r="A308" s="280">
        <v>3811</v>
      </c>
      <c r="B308" s="290" t="s">
        <v>20</v>
      </c>
      <c r="C308" s="199">
        <v>166000</v>
      </c>
      <c r="D308" s="111">
        <v>0</v>
      </c>
      <c r="E308" s="164">
        <f t="shared" si="14"/>
        <v>0</v>
      </c>
    </row>
    <row r="309" spans="1:5" s="138" customFormat="1" ht="12.75" hidden="1">
      <c r="A309" s="107">
        <v>5</v>
      </c>
      <c r="B309" s="102" t="s">
        <v>32</v>
      </c>
      <c r="C309" s="88">
        <f>C310</f>
        <v>4600000</v>
      </c>
      <c r="D309" s="88">
        <f>D310</f>
        <v>1172404</v>
      </c>
      <c r="E309" s="89">
        <f t="shared" si="14"/>
        <v>25.48704347826087</v>
      </c>
    </row>
    <row r="310" spans="1:5" s="138" customFormat="1" ht="12.75">
      <c r="A310" s="107">
        <v>51</v>
      </c>
      <c r="B310" s="101" t="s">
        <v>33</v>
      </c>
      <c r="C310" s="88">
        <f>C311</f>
        <v>4600000</v>
      </c>
      <c r="D310" s="88">
        <f>D311</f>
        <v>1172404</v>
      </c>
      <c r="E310" s="89">
        <f t="shared" si="14"/>
        <v>25.48704347826087</v>
      </c>
    </row>
    <row r="311" spans="1:5" s="138" customFormat="1" ht="25.5">
      <c r="A311" s="107">
        <v>516</v>
      </c>
      <c r="B311" s="296" t="s">
        <v>169</v>
      </c>
      <c r="C311" s="88">
        <f>C313+C312</f>
        <v>4600000</v>
      </c>
      <c r="D311" s="88">
        <f>D313+D312</f>
        <v>1172404</v>
      </c>
      <c r="E311" s="89">
        <f t="shared" si="14"/>
        <v>25.48704347826087</v>
      </c>
    </row>
    <row r="312" spans="1:5" s="137" customFormat="1" ht="25.5" hidden="1">
      <c r="A312" s="306">
        <v>5161</v>
      </c>
      <c r="B312" s="299" t="s">
        <v>99</v>
      </c>
      <c r="C312" s="111">
        <v>0</v>
      </c>
      <c r="D312" s="111">
        <v>0</v>
      </c>
      <c r="E312" s="89" t="e">
        <f t="shared" si="14"/>
        <v>#DIV/0!</v>
      </c>
    </row>
    <row r="313" spans="1:5" s="137" customFormat="1" ht="12.75">
      <c r="A313" s="306">
        <v>5163</v>
      </c>
      <c r="B313" s="300" t="s">
        <v>170</v>
      </c>
      <c r="C313" s="199">
        <v>4600000</v>
      </c>
      <c r="D313" s="111">
        <v>1172404</v>
      </c>
      <c r="E313" s="204">
        <f t="shared" si="14"/>
        <v>25.48704347826087</v>
      </c>
    </row>
    <row r="314" spans="1:5" s="137" customFormat="1" ht="12.75">
      <c r="A314" s="280"/>
      <c r="B314" s="280"/>
      <c r="C314" s="111"/>
      <c r="D314" s="111"/>
      <c r="E314" s="89"/>
    </row>
    <row r="315" spans="1:5" s="138" customFormat="1" ht="25.5">
      <c r="A315" s="276" t="s">
        <v>123</v>
      </c>
      <c r="B315" s="103" t="s">
        <v>140</v>
      </c>
      <c r="C315" s="88">
        <f>C316+C324</f>
        <v>5000000</v>
      </c>
      <c r="D315" s="88">
        <f>D316+D324</f>
        <v>1138969.74</v>
      </c>
      <c r="E315" s="89">
        <f t="shared" si="14"/>
        <v>22.7793948</v>
      </c>
    </row>
    <row r="316" spans="1:5" s="138" customFormat="1" ht="12.75" hidden="1">
      <c r="A316" s="297">
        <v>3</v>
      </c>
      <c r="B316" s="277" t="s">
        <v>45</v>
      </c>
      <c r="C316" s="88">
        <f>C317+C321</f>
        <v>5000000</v>
      </c>
      <c r="D316" s="88">
        <f>D317+D321</f>
        <v>1138969.74</v>
      </c>
      <c r="E316" s="89">
        <f t="shared" si="14"/>
        <v>22.7793948</v>
      </c>
    </row>
    <row r="317" spans="1:5" s="138" customFormat="1" ht="12.75">
      <c r="A317" s="297">
        <v>36</v>
      </c>
      <c r="B317" s="96" t="s">
        <v>67</v>
      </c>
      <c r="C317" s="88">
        <f>C318</f>
        <v>2500000</v>
      </c>
      <c r="D317" s="88">
        <f>D318</f>
        <v>894688.7899999999</v>
      </c>
      <c r="E317" s="89">
        <f t="shared" si="14"/>
        <v>35.78755159999999</v>
      </c>
    </row>
    <row r="318" spans="1:5" s="138" customFormat="1" ht="12.75">
      <c r="A318" s="297">
        <v>363</v>
      </c>
      <c r="B318" s="281" t="s">
        <v>163</v>
      </c>
      <c r="C318" s="88">
        <f>C319+C320</f>
        <v>2500000</v>
      </c>
      <c r="D318" s="88">
        <f>D319+D320</f>
        <v>894688.7899999999</v>
      </c>
      <c r="E318" s="89">
        <f t="shared" si="14"/>
        <v>35.78755159999999</v>
      </c>
    </row>
    <row r="319" spans="1:5" s="138" customFormat="1" ht="12.75">
      <c r="A319" s="307">
        <v>3631</v>
      </c>
      <c r="B319" s="308" t="s">
        <v>247</v>
      </c>
      <c r="C319" s="199">
        <v>0</v>
      </c>
      <c r="D319" s="111">
        <v>6802.6</v>
      </c>
      <c r="E319" s="203" t="s">
        <v>182</v>
      </c>
    </row>
    <row r="320" spans="1:5" s="137" customFormat="1" ht="12.75">
      <c r="A320" s="280">
        <v>3632</v>
      </c>
      <c r="B320" s="280" t="s">
        <v>164</v>
      </c>
      <c r="C320" s="303">
        <v>2500000</v>
      </c>
      <c r="D320" s="304">
        <v>887886.19</v>
      </c>
      <c r="E320" s="204">
        <f t="shared" si="14"/>
        <v>35.5154476</v>
      </c>
    </row>
    <row r="321" spans="1:5" s="138" customFormat="1" ht="12.75">
      <c r="A321" s="107">
        <v>38</v>
      </c>
      <c r="B321" s="291" t="s">
        <v>68</v>
      </c>
      <c r="C321" s="305">
        <f>C322</f>
        <v>2500000</v>
      </c>
      <c r="D321" s="305">
        <f>D322</f>
        <v>244280.95</v>
      </c>
      <c r="E321" s="89">
        <f t="shared" si="14"/>
        <v>9.771238</v>
      </c>
    </row>
    <row r="322" spans="1:5" s="138" customFormat="1" ht="12.75">
      <c r="A322" s="107">
        <v>381</v>
      </c>
      <c r="B322" s="291" t="s">
        <v>44</v>
      </c>
      <c r="C322" s="305">
        <f>C323</f>
        <v>2500000</v>
      </c>
      <c r="D322" s="305">
        <f>D323</f>
        <v>244280.95</v>
      </c>
      <c r="E322" s="89">
        <f t="shared" si="14"/>
        <v>9.771238</v>
      </c>
    </row>
    <row r="323" spans="1:5" s="137" customFormat="1" ht="12.75">
      <c r="A323" s="280">
        <v>3811</v>
      </c>
      <c r="B323" s="280" t="s">
        <v>20</v>
      </c>
      <c r="C323" s="199">
        <v>2500000</v>
      </c>
      <c r="D323" s="111">
        <v>244280.95</v>
      </c>
      <c r="E323" s="164">
        <f t="shared" si="14"/>
        <v>9.771238</v>
      </c>
    </row>
    <row r="324" spans="1:5" s="138" customFormat="1" ht="12.75" hidden="1">
      <c r="A324" s="107">
        <v>5</v>
      </c>
      <c r="B324" s="102" t="s">
        <v>32</v>
      </c>
      <c r="C324" s="88">
        <f aca="true" t="shared" si="18" ref="C324:D326">C325</f>
        <v>0</v>
      </c>
      <c r="D324" s="88">
        <f t="shared" si="18"/>
        <v>0</v>
      </c>
      <c r="E324" s="89">
        <v>0</v>
      </c>
    </row>
    <row r="325" spans="1:5" s="138" customFormat="1" ht="12.75" hidden="1">
      <c r="A325" s="107">
        <v>51</v>
      </c>
      <c r="B325" s="101" t="s">
        <v>33</v>
      </c>
      <c r="C325" s="88">
        <f t="shared" si="18"/>
        <v>0</v>
      </c>
      <c r="D325" s="88">
        <f t="shared" si="18"/>
        <v>0</v>
      </c>
      <c r="E325" s="89">
        <v>0</v>
      </c>
    </row>
    <row r="326" spans="1:5" s="138" customFormat="1" ht="25.5" hidden="1">
      <c r="A326" s="107">
        <v>516</v>
      </c>
      <c r="B326" s="296" t="s">
        <v>169</v>
      </c>
      <c r="C326" s="88">
        <f t="shared" si="18"/>
        <v>0</v>
      </c>
      <c r="D326" s="88">
        <f t="shared" si="18"/>
        <v>0</v>
      </c>
      <c r="E326" s="89">
        <v>0</v>
      </c>
    </row>
    <row r="327" spans="1:5" s="137" customFormat="1" ht="12.75" hidden="1">
      <c r="A327" s="280">
        <v>5163</v>
      </c>
      <c r="B327" s="300" t="s">
        <v>170</v>
      </c>
      <c r="C327" s="111">
        <v>0</v>
      </c>
      <c r="D327" s="111">
        <v>0</v>
      </c>
      <c r="E327" s="164">
        <v>0</v>
      </c>
    </row>
    <row r="328" spans="1:5" s="137" customFormat="1" ht="12.75">
      <c r="A328" s="280"/>
      <c r="B328" s="300"/>
      <c r="C328" s="111"/>
      <c r="D328" s="111"/>
      <c r="E328" s="89"/>
    </row>
    <row r="329" spans="1:5" s="137" customFormat="1" ht="12.75">
      <c r="A329" s="276" t="s">
        <v>225</v>
      </c>
      <c r="B329" s="99" t="s">
        <v>208</v>
      </c>
      <c r="C329" s="88">
        <f>C331</f>
        <v>3000000</v>
      </c>
      <c r="D329" s="88">
        <f>D331</f>
        <v>0</v>
      </c>
      <c r="E329" s="89">
        <f aca="true" t="shared" si="19" ref="E329:E394">D329/C329*100</f>
        <v>0</v>
      </c>
    </row>
    <row r="330" spans="1:5" s="87" customFormat="1" ht="12.75" hidden="1">
      <c r="A330" s="297">
        <v>3</v>
      </c>
      <c r="B330" s="277" t="s">
        <v>45</v>
      </c>
      <c r="C330" s="88">
        <f>C331+C334</f>
        <v>3000000</v>
      </c>
      <c r="D330" s="88">
        <f>D331+D334</f>
        <v>0</v>
      </c>
      <c r="E330" s="89">
        <f t="shared" si="19"/>
        <v>0</v>
      </c>
    </row>
    <row r="331" spans="1:5" s="137" customFormat="1" ht="12.75">
      <c r="A331" s="297">
        <v>36</v>
      </c>
      <c r="B331" s="96" t="s">
        <v>67</v>
      </c>
      <c r="C331" s="88">
        <f>C332</f>
        <v>3000000</v>
      </c>
      <c r="D331" s="88">
        <f>D332</f>
        <v>0</v>
      </c>
      <c r="E331" s="89">
        <f t="shared" si="19"/>
        <v>0</v>
      </c>
    </row>
    <row r="332" spans="1:5" s="137" customFormat="1" ht="12.75">
      <c r="A332" s="297">
        <v>363</v>
      </c>
      <c r="B332" s="281" t="s">
        <v>163</v>
      </c>
      <c r="C332" s="88">
        <f>C333</f>
        <v>3000000</v>
      </c>
      <c r="D332" s="88">
        <f>D333</f>
        <v>0</v>
      </c>
      <c r="E332" s="89">
        <f t="shared" si="19"/>
        <v>0</v>
      </c>
    </row>
    <row r="333" spans="1:5" s="137" customFormat="1" ht="12.75" hidden="1">
      <c r="A333" s="280">
        <v>3632</v>
      </c>
      <c r="B333" s="280" t="s">
        <v>164</v>
      </c>
      <c r="C333" s="303">
        <v>3000000</v>
      </c>
      <c r="D333" s="304">
        <v>0</v>
      </c>
      <c r="E333" s="164">
        <f t="shared" si="19"/>
        <v>0</v>
      </c>
    </row>
    <row r="334" spans="1:5" s="137" customFormat="1" ht="12.75">
      <c r="A334" s="280"/>
      <c r="B334" s="300"/>
      <c r="C334" s="111"/>
      <c r="D334" s="111"/>
      <c r="E334" s="89"/>
    </row>
    <row r="335" spans="1:5" s="138" customFormat="1" ht="12.75">
      <c r="A335" s="276" t="s">
        <v>122</v>
      </c>
      <c r="B335" s="103" t="s">
        <v>141</v>
      </c>
      <c r="C335" s="88">
        <f>C336+C347</f>
        <v>6800000</v>
      </c>
      <c r="D335" s="88">
        <f>D336+D347</f>
        <v>332148.93</v>
      </c>
      <c r="E335" s="89">
        <f t="shared" si="19"/>
        <v>4.8845430882352945</v>
      </c>
    </row>
    <row r="336" spans="1:5" s="138" customFormat="1" ht="12.75" hidden="1">
      <c r="A336" s="297">
        <v>3</v>
      </c>
      <c r="B336" s="277" t="s">
        <v>45</v>
      </c>
      <c r="C336" s="88">
        <f>C337+C340+C344</f>
        <v>4200000</v>
      </c>
      <c r="D336" s="88">
        <f>D337+D340+D344</f>
        <v>114246.38</v>
      </c>
      <c r="E336" s="89">
        <f t="shared" si="19"/>
        <v>2.720151904761905</v>
      </c>
    </row>
    <row r="337" spans="1:5" s="138" customFormat="1" ht="12.75">
      <c r="A337" s="297">
        <v>35</v>
      </c>
      <c r="B337" s="282" t="s">
        <v>17</v>
      </c>
      <c r="C337" s="88">
        <f>C338</f>
        <v>2000000</v>
      </c>
      <c r="D337" s="88">
        <f>D338</f>
        <v>34180.86</v>
      </c>
      <c r="E337" s="89">
        <f t="shared" si="19"/>
        <v>1.709043</v>
      </c>
    </row>
    <row r="338" spans="1:5" s="138" customFormat="1" ht="25.5">
      <c r="A338" s="107">
        <v>352</v>
      </c>
      <c r="B338" s="301" t="s">
        <v>181</v>
      </c>
      <c r="C338" s="88">
        <f>C339</f>
        <v>2000000</v>
      </c>
      <c r="D338" s="88">
        <f>D339</f>
        <v>34180.86</v>
      </c>
      <c r="E338" s="89">
        <f t="shared" si="19"/>
        <v>1.709043</v>
      </c>
    </row>
    <row r="339" spans="1:5" s="137" customFormat="1" ht="12.75">
      <c r="A339" s="280">
        <v>3522</v>
      </c>
      <c r="B339" s="302" t="s">
        <v>2</v>
      </c>
      <c r="C339" s="199">
        <v>2000000</v>
      </c>
      <c r="D339" s="111">
        <v>34180.86</v>
      </c>
      <c r="E339" s="164">
        <f t="shared" si="19"/>
        <v>1.709043</v>
      </c>
    </row>
    <row r="340" spans="1:5" s="138" customFormat="1" ht="12.75">
      <c r="A340" s="297">
        <v>36</v>
      </c>
      <c r="B340" s="96" t="s">
        <v>67</v>
      </c>
      <c r="C340" s="88">
        <f>C341</f>
        <v>2000000</v>
      </c>
      <c r="D340" s="88">
        <f>D341</f>
        <v>71505.52</v>
      </c>
      <c r="E340" s="89">
        <f t="shared" si="19"/>
        <v>3.575276</v>
      </c>
    </row>
    <row r="341" spans="1:5" s="138" customFormat="1" ht="12.75">
      <c r="A341" s="297">
        <v>363</v>
      </c>
      <c r="B341" s="281" t="s">
        <v>163</v>
      </c>
      <c r="C341" s="88">
        <f>C342+C343</f>
        <v>2000000</v>
      </c>
      <c r="D341" s="88">
        <f>D342+D343</f>
        <v>71505.52</v>
      </c>
      <c r="E341" s="89">
        <f t="shared" si="19"/>
        <v>3.575276</v>
      </c>
    </row>
    <row r="342" spans="1:5" s="138" customFormat="1" ht="12.75">
      <c r="A342" s="307">
        <v>3631</v>
      </c>
      <c r="B342" s="308" t="s">
        <v>247</v>
      </c>
      <c r="C342" s="199">
        <v>0</v>
      </c>
      <c r="D342" s="111">
        <v>5000</v>
      </c>
      <c r="E342" s="203" t="s">
        <v>182</v>
      </c>
    </row>
    <row r="343" spans="1:5" s="137" customFormat="1" ht="12.75">
      <c r="A343" s="280">
        <v>3632</v>
      </c>
      <c r="B343" s="280" t="s">
        <v>164</v>
      </c>
      <c r="C343" s="303">
        <v>2000000</v>
      </c>
      <c r="D343" s="304">
        <v>66505.52</v>
      </c>
      <c r="E343" s="204">
        <f t="shared" si="19"/>
        <v>3.325276</v>
      </c>
    </row>
    <row r="344" spans="1:5" s="138" customFormat="1" ht="12.75">
      <c r="A344" s="107">
        <v>38</v>
      </c>
      <c r="B344" s="291" t="s">
        <v>68</v>
      </c>
      <c r="C344" s="305">
        <f>C345</f>
        <v>200000</v>
      </c>
      <c r="D344" s="305">
        <f>D345</f>
        <v>8560</v>
      </c>
      <c r="E344" s="89">
        <f t="shared" si="19"/>
        <v>4.279999999999999</v>
      </c>
    </row>
    <row r="345" spans="1:5" s="138" customFormat="1" ht="12.75">
      <c r="A345" s="107">
        <v>381</v>
      </c>
      <c r="B345" s="291" t="s">
        <v>44</v>
      </c>
      <c r="C345" s="305">
        <f>C346</f>
        <v>200000</v>
      </c>
      <c r="D345" s="305">
        <f>D346</f>
        <v>8560</v>
      </c>
      <c r="E345" s="89">
        <f t="shared" si="19"/>
        <v>4.279999999999999</v>
      </c>
    </row>
    <row r="346" spans="1:5" s="137" customFormat="1" ht="12.75">
      <c r="A346" s="280">
        <v>3811</v>
      </c>
      <c r="B346" s="280" t="s">
        <v>20</v>
      </c>
      <c r="C346" s="303">
        <v>200000</v>
      </c>
      <c r="D346" s="304">
        <v>8560</v>
      </c>
      <c r="E346" s="204">
        <f t="shared" si="19"/>
        <v>4.279999999999999</v>
      </c>
    </row>
    <row r="347" spans="1:5" s="137" customFormat="1" ht="12.75" hidden="1">
      <c r="A347" s="107">
        <v>5</v>
      </c>
      <c r="B347" s="102" t="s">
        <v>32</v>
      </c>
      <c r="C347" s="309">
        <f aca="true" t="shared" si="20" ref="C347:D349">C348</f>
        <v>2600000</v>
      </c>
      <c r="D347" s="309">
        <f t="shared" si="20"/>
        <v>217902.55</v>
      </c>
      <c r="E347" s="89">
        <f t="shared" si="19"/>
        <v>8.380867307692307</v>
      </c>
    </row>
    <row r="348" spans="1:5" s="138" customFormat="1" ht="12.75">
      <c r="A348" s="107">
        <v>51</v>
      </c>
      <c r="B348" s="101" t="s">
        <v>33</v>
      </c>
      <c r="C348" s="309">
        <f t="shared" si="20"/>
        <v>2600000</v>
      </c>
      <c r="D348" s="309">
        <f t="shared" si="20"/>
        <v>217902.55</v>
      </c>
      <c r="E348" s="89">
        <f t="shared" si="19"/>
        <v>8.380867307692307</v>
      </c>
    </row>
    <row r="349" spans="1:5" s="138" customFormat="1" ht="25.5">
      <c r="A349" s="107">
        <v>516</v>
      </c>
      <c r="B349" s="296" t="s">
        <v>169</v>
      </c>
      <c r="C349" s="309">
        <f t="shared" si="20"/>
        <v>2600000</v>
      </c>
      <c r="D349" s="309">
        <f t="shared" si="20"/>
        <v>217902.55</v>
      </c>
      <c r="E349" s="89">
        <f t="shared" si="19"/>
        <v>8.380867307692307</v>
      </c>
    </row>
    <row r="350" spans="1:5" s="137" customFormat="1" ht="12.75">
      <c r="A350" s="280">
        <v>5163</v>
      </c>
      <c r="B350" s="300" t="s">
        <v>170</v>
      </c>
      <c r="C350" s="199">
        <v>2600000</v>
      </c>
      <c r="D350" s="111">
        <v>217902.55</v>
      </c>
      <c r="E350" s="204">
        <f t="shared" si="19"/>
        <v>8.380867307692307</v>
      </c>
    </row>
    <row r="351" spans="1:5" s="137" customFormat="1" ht="12.75">
      <c r="A351" s="280"/>
      <c r="B351" s="280"/>
      <c r="C351" s="111"/>
      <c r="D351" s="111"/>
      <c r="E351" s="89"/>
    </row>
    <row r="352" spans="1:5" s="138" customFormat="1" ht="25.5">
      <c r="A352" s="276" t="s">
        <v>124</v>
      </c>
      <c r="B352" s="103" t="s">
        <v>142</v>
      </c>
      <c r="C352" s="88">
        <f>C353</f>
        <v>3765000</v>
      </c>
      <c r="D352" s="88">
        <f>D353</f>
        <v>1017209.2200000001</v>
      </c>
      <c r="E352" s="89">
        <f t="shared" si="19"/>
        <v>27.017509163346613</v>
      </c>
    </row>
    <row r="353" spans="1:5" s="138" customFormat="1" ht="12.75" hidden="1">
      <c r="A353" s="297">
        <v>3</v>
      </c>
      <c r="B353" s="277" t="s">
        <v>45</v>
      </c>
      <c r="C353" s="88">
        <f>C354+C358+C361+C365</f>
        <v>3765000</v>
      </c>
      <c r="D353" s="88">
        <f>D354+D358+D361+D365</f>
        <v>1017209.2200000001</v>
      </c>
      <c r="E353" s="89">
        <f t="shared" si="19"/>
        <v>27.017509163346613</v>
      </c>
    </row>
    <row r="354" spans="1:5" s="138" customFormat="1" ht="12.75" hidden="1">
      <c r="A354" s="276">
        <v>32</v>
      </c>
      <c r="B354" s="282" t="s">
        <v>4</v>
      </c>
      <c r="C354" s="88">
        <f>C355</f>
        <v>0</v>
      </c>
      <c r="D354" s="88">
        <f>D355</f>
        <v>0</v>
      </c>
      <c r="E354" s="89">
        <v>0</v>
      </c>
    </row>
    <row r="355" spans="1:5" s="136" customFormat="1" ht="12.75" hidden="1">
      <c r="A355" s="107">
        <v>323</v>
      </c>
      <c r="B355" s="287" t="s">
        <v>12</v>
      </c>
      <c r="C355" s="88">
        <f>C356+C357</f>
        <v>0</v>
      </c>
      <c r="D355" s="88">
        <f>D356+D357</f>
        <v>0</v>
      </c>
      <c r="E355" s="89">
        <v>0</v>
      </c>
    </row>
    <row r="356" spans="1:5" s="137" customFormat="1" ht="12.75" hidden="1">
      <c r="A356" s="280">
        <v>3233</v>
      </c>
      <c r="B356" s="100" t="s">
        <v>57</v>
      </c>
      <c r="C356" s="111">
        <v>0</v>
      </c>
      <c r="D356" s="111">
        <v>0</v>
      </c>
      <c r="E356" s="164">
        <v>0</v>
      </c>
    </row>
    <row r="357" spans="1:5" s="87" customFormat="1" ht="12.75" hidden="1">
      <c r="A357" s="280">
        <v>3237</v>
      </c>
      <c r="B357" s="100" t="s">
        <v>14</v>
      </c>
      <c r="C357" s="111">
        <v>0</v>
      </c>
      <c r="D357" s="111">
        <v>0</v>
      </c>
      <c r="E357" s="89" t="e">
        <f t="shared" si="19"/>
        <v>#DIV/0!</v>
      </c>
    </row>
    <row r="358" spans="1:5" s="138" customFormat="1" ht="12.75">
      <c r="A358" s="107">
        <v>35</v>
      </c>
      <c r="B358" s="282" t="s">
        <v>17</v>
      </c>
      <c r="C358" s="88">
        <f>C359</f>
        <v>1200000</v>
      </c>
      <c r="D358" s="88">
        <f>D359</f>
        <v>329657.9</v>
      </c>
      <c r="E358" s="89">
        <f t="shared" si="19"/>
        <v>27.47149166666667</v>
      </c>
    </row>
    <row r="359" spans="1:5" s="137" customFormat="1" ht="25.5">
      <c r="A359" s="107">
        <v>352</v>
      </c>
      <c r="B359" s="301" t="s">
        <v>181</v>
      </c>
      <c r="C359" s="88">
        <f>C360</f>
        <v>1200000</v>
      </c>
      <c r="D359" s="88">
        <f>D360</f>
        <v>329657.9</v>
      </c>
      <c r="E359" s="89">
        <f t="shared" si="19"/>
        <v>27.47149166666667</v>
      </c>
    </row>
    <row r="360" spans="1:5" s="137" customFormat="1" ht="12.75">
      <c r="A360" s="280">
        <v>3522</v>
      </c>
      <c r="B360" s="302" t="s">
        <v>2</v>
      </c>
      <c r="C360" s="199">
        <v>1200000</v>
      </c>
      <c r="D360" s="111">
        <v>329657.9</v>
      </c>
      <c r="E360" s="164"/>
    </row>
    <row r="361" spans="1:5" s="138" customFormat="1" ht="12.75">
      <c r="A361" s="107">
        <v>36</v>
      </c>
      <c r="B361" s="96" t="s">
        <v>67</v>
      </c>
      <c r="C361" s="88">
        <f>C362</f>
        <v>765000</v>
      </c>
      <c r="D361" s="88">
        <f>D362</f>
        <v>279661.21</v>
      </c>
      <c r="E361" s="89">
        <f t="shared" si="19"/>
        <v>36.55702091503269</v>
      </c>
    </row>
    <row r="362" spans="1:5" s="138" customFormat="1" ht="12.75">
      <c r="A362" s="107">
        <v>363</v>
      </c>
      <c r="B362" s="281" t="s">
        <v>163</v>
      </c>
      <c r="C362" s="88">
        <f>C363+C364</f>
        <v>765000</v>
      </c>
      <c r="D362" s="88">
        <f>D363+D364</f>
        <v>279661.21</v>
      </c>
      <c r="E362" s="89">
        <f t="shared" si="19"/>
        <v>36.55702091503269</v>
      </c>
    </row>
    <row r="363" spans="1:5" s="138" customFormat="1" ht="12.75">
      <c r="A363" s="307">
        <v>3631</v>
      </c>
      <c r="B363" s="308" t="s">
        <v>247</v>
      </c>
      <c r="C363" s="199">
        <v>0</v>
      </c>
      <c r="D363" s="111">
        <v>34685.52</v>
      </c>
      <c r="E363" s="179"/>
    </row>
    <row r="364" spans="1:5" s="137" customFormat="1" ht="12.75">
      <c r="A364" s="280">
        <v>3632</v>
      </c>
      <c r="B364" s="302" t="s">
        <v>164</v>
      </c>
      <c r="C364" s="199">
        <v>765000</v>
      </c>
      <c r="D364" s="111">
        <v>244975.69</v>
      </c>
      <c r="E364" s="164"/>
    </row>
    <row r="365" spans="1:5" s="138" customFormat="1" ht="12.75">
      <c r="A365" s="107">
        <v>38</v>
      </c>
      <c r="B365" s="291" t="s">
        <v>68</v>
      </c>
      <c r="C365" s="88">
        <f>C366</f>
        <v>1800000</v>
      </c>
      <c r="D365" s="88">
        <f>D366</f>
        <v>407890.11</v>
      </c>
      <c r="E365" s="89">
        <f t="shared" si="19"/>
        <v>22.660561666666666</v>
      </c>
    </row>
    <row r="366" spans="1:5" s="138" customFormat="1" ht="12.75">
      <c r="A366" s="107">
        <v>381</v>
      </c>
      <c r="B366" s="291" t="s">
        <v>44</v>
      </c>
      <c r="C366" s="88">
        <f>C367</f>
        <v>1800000</v>
      </c>
      <c r="D366" s="88">
        <f>D367</f>
        <v>407890.11</v>
      </c>
      <c r="E366" s="89">
        <f t="shared" si="19"/>
        <v>22.660561666666666</v>
      </c>
    </row>
    <row r="367" spans="1:5" s="137" customFormat="1" ht="12.75">
      <c r="A367" s="280">
        <v>3811</v>
      </c>
      <c r="B367" s="280" t="s">
        <v>20</v>
      </c>
      <c r="C367" s="199">
        <v>1800000</v>
      </c>
      <c r="D367" s="111">
        <v>407890.11</v>
      </c>
      <c r="E367" s="164"/>
    </row>
    <row r="368" spans="1:5" s="137" customFormat="1" ht="12.75">
      <c r="A368" s="280"/>
      <c r="B368" s="280"/>
      <c r="C368" s="111"/>
      <c r="D368" s="111"/>
      <c r="E368" s="89"/>
    </row>
    <row r="369" spans="1:5" s="138" customFormat="1" ht="12.75">
      <c r="A369" s="276" t="s">
        <v>125</v>
      </c>
      <c r="B369" s="103" t="s">
        <v>143</v>
      </c>
      <c r="C369" s="88">
        <f>C370+C387+C391</f>
        <v>37454000</v>
      </c>
      <c r="D369" s="88">
        <f>D370+D387+D391</f>
        <v>18461781.9</v>
      </c>
      <c r="E369" s="89">
        <f t="shared" si="19"/>
        <v>49.291883109948195</v>
      </c>
    </row>
    <row r="370" spans="1:5" s="138" customFormat="1" ht="12.75" hidden="1">
      <c r="A370" s="297">
        <v>3</v>
      </c>
      <c r="B370" s="277" t="s">
        <v>45</v>
      </c>
      <c r="C370" s="88">
        <f>C371+C381+C384</f>
        <v>37454000</v>
      </c>
      <c r="D370" s="88">
        <f>D371+D381+D384</f>
        <v>18461781.9</v>
      </c>
      <c r="E370" s="89">
        <f t="shared" si="19"/>
        <v>49.291883109948195</v>
      </c>
    </row>
    <row r="371" spans="1:5" s="138" customFormat="1" ht="12.75">
      <c r="A371" s="276">
        <v>32</v>
      </c>
      <c r="B371" s="282" t="s">
        <v>4</v>
      </c>
      <c r="C371" s="88">
        <f>C372+C374+C377+C379</f>
        <v>84000</v>
      </c>
      <c r="D371" s="88">
        <f>D372+D374+D377+D379</f>
        <v>71539.38</v>
      </c>
      <c r="E371" s="89">
        <f t="shared" si="19"/>
        <v>85.16592857142857</v>
      </c>
    </row>
    <row r="372" spans="1:5" s="138" customFormat="1" ht="12.75" hidden="1">
      <c r="A372" s="276">
        <v>322</v>
      </c>
      <c r="B372" s="287" t="s">
        <v>53</v>
      </c>
      <c r="C372" s="88">
        <f>C373</f>
        <v>0</v>
      </c>
      <c r="D372" s="88">
        <f>D373</f>
        <v>0</v>
      </c>
      <c r="E372" s="89">
        <v>0</v>
      </c>
    </row>
    <row r="373" spans="1:5" s="137" customFormat="1" ht="12.75" hidden="1">
      <c r="A373" s="306">
        <v>3225</v>
      </c>
      <c r="B373" s="288" t="s">
        <v>11</v>
      </c>
      <c r="C373" s="111">
        <v>0</v>
      </c>
      <c r="D373" s="111">
        <v>0</v>
      </c>
      <c r="E373" s="164">
        <v>0</v>
      </c>
    </row>
    <row r="374" spans="1:5" s="138" customFormat="1" ht="12.75" hidden="1">
      <c r="A374" s="107">
        <v>323</v>
      </c>
      <c r="B374" s="287" t="s">
        <v>12</v>
      </c>
      <c r="C374" s="88">
        <f>C375+C376</f>
        <v>0</v>
      </c>
      <c r="D374" s="88">
        <f>D375+D376</f>
        <v>0</v>
      </c>
      <c r="E374" s="89">
        <v>0</v>
      </c>
    </row>
    <row r="375" spans="1:5" s="137" customFormat="1" ht="12.75" hidden="1">
      <c r="A375" s="280">
        <v>3232</v>
      </c>
      <c r="B375" s="100" t="s">
        <v>13</v>
      </c>
      <c r="C375" s="111">
        <v>0</v>
      </c>
      <c r="D375" s="111">
        <v>0</v>
      </c>
      <c r="E375" s="164">
        <v>0</v>
      </c>
    </row>
    <row r="376" spans="1:5" s="137" customFormat="1" ht="12.75" hidden="1">
      <c r="A376" s="280">
        <v>3237</v>
      </c>
      <c r="B376" s="100" t="s">
        <v>14</v>
      </c>
      <c r="C376" s="111">
        <v>0</v>
      </c>
      <c r="D376" s="111">
        <v>0</v>
      </c>
      <c r="E376" s="164">
        <v>0</v>
      </c>
    </row>
    <row r="377" spans="1:5" s="87" customFormat="1" ht="12.75">
      <c r="A377" s="286">
        <v>323</v>
      </c>
      <c r="B377" s="287" t="s">
        <v>12</v>
      </c>
      <c r="C377" s="88">
        <f>C378</f>
        <v>0</v>
      </c>
      <c r="D377" s="88">
        <f>D378</f>
        <v>71539.38</v>
      </c>
      <c r="E377" s="181" t="s">
        <v>182</v>
      </c>
    </row>
    <row r="378" spans="1:5" s="137" customFormat="1" ht="12.75">
      <c r="A378" s="280">
        <v>3232</v>
      </c>
      <c r="B378" s="288" t="s">
        <v>13</v>
      </c>
      <c r="C378" s="256">
        <v>0</v>
      </c>
      <c r="D378" s="91">
        <v>71539.38</v>
      </c>
      <c r="E378" s="184"/>
    </row>
    <row r="379" spans="1:5" s="138" customFormat="1" ht="12.75">
      <c r="A379" s="279">
        <v>329</v>
      </c>
      <c r="B379" s="279" t="s">
        <v>62</v>
      </c>
      <c r="C379" s="123">
        <f>C380</f>
        <v>84000</v>
      </c>
      <c r="D379" s="123">
        <f>D380</f>
        <v>0</v>
      </c>
      <c r="E379" s="89">
        <f t="shared" si="19"/>
        <v>0</v>
      </c>
    </row>
    <row r="380" spans="1:5" s="137" customFormat="1" ht="12.75">
      <c r="A380" s="280">
        <v>3299</v>
      </c>
      <c r="B380" s="289" t="s">
        <v>62</v>
      </c>
      <c r="C380" s="199">
        <v>84000</v>
      </c>
      <c r="D380" s="111">
        <v>0</v>
      </c>
      <c r="E380" s="164">
        <f t="shared" si="19"/>
        <v>0</v>
      </c>
    </row>
    <row r="381" spans="1:5" s="138" customFormat="1" ht="12.75">
      <c r="A381" s="107">
        <v>36</v>
      </c>
      <c r="B381" s="96" t="s">
        <v>67</v>
      </c>
      <c r="C381" s="88">
        <f>C382</f>
        <v>37370000</v>
      </c>
      <c r="D381" s="88">
        <f>D382</f>
        <v>18390242.52</v>
      </c>
      <c r="E381" s="89">
        <f t="shared" si="19"/>
        <v>49.211245705111054</v>
      </c>
    </row>
    <row r="382" spans="1:5" s="138" customFormat="1" ht="12.75">
      <c r="A382" s="107">
        <v>363</v>
      </c>
      <c r="B382" s="281" t="s">
        <v>163</v>
      </c>
      <c r="C382" s="123">
        <f>C383</f>
        <v>37370000</v>
      </c>
      <c r="D382" s="123">
        <f>D383</f>
        <v>18390242.52</v>
      </c>
      <c r="E382" s="89">
        <f t="shared" si="19"/>
        <v>49.211245705111054</v>
      </c>
    </row>
    <row r="383" spans="1:5" s="137" customFormat="1" ht="12.75">
      <c r="A383" s="280">
        <v>3632</v>
      </c>
      <c r="B383" s="280" t="s">
        <v>164</v>
      </c>
      <c r="C383" s="303">
        <v>37370000</v>
      </c>
      <c r="D383" s="304">
        <v>18390242.52</v>
      </c>
      <c r="E383" s="164"/>
    </row>
    <row r="384" spans="1:5" s="138" customFormat="1" ht="12.75" hidden="1">
      <c r="A384" s="107">
        <v>38</v>
      </c>
      <c r="B384" s="291" t="s">
        <v>68</v>
      </c>
      <c r="C384" s="305">
        <f>C385</f>
        <v>0</v>
      </c>
      <c r="D384" s="305">
        <f>D385</f>
        <v>0</v>
      </c>
      <c r="E384" s="89">
        <v>0</v>
      </c>
    </row>
    <row r="385" spans="1:5" s="136" customFormat="1" ht="12.75" hidden="1">
      <c r="A385" s="107">
        <v>381</v>
      </c>
      <c r="B385" s="291" t="s">
        <v>44</v>
      </c>
      <c r="C385" s="305">
        <f>C386</f>
        <v>0</v>
      </c>
      <c r="D385" s="305">
        <f>D386</f>
        <v>0</v>
      </c>
      <c r="E385" s="89">
        <v>0</v>
      </c>
    </row>
    <row r="386" spans="1:5" s="137" customFormat="1" ht="12.75" hidden="1">
      <c r="A386" s="280">
        <v>3811</v>
      </c>
      <c r="B386" s="280" t="s">
        <v>20</v>
      </c>
      <c r="C386" s="304">
        <v>0</v>
      </c>
      <c r="D386" s="304">
        <v>0</v>
      </c>
      <c r="E386" s="164">
        <v>0</v>
      </c>
    </row>
    <row r="387" spans="1:5" s="137" customFormat="1" ht="12.75" hidden="1">
      <c r="A387" s="92">
        <v>4</v>
      </c>
      <c r="B387" s="277" t="s">
        <v>69</v>
      </c>
      <c r="C387" s="305">
        <f aca="true" t="shared" si="21" ref="C387:D389">C388</f>
        <v>0</v>
      </c>
      <c r="D387" s="305">
        <f t="shared" si="21"/>
        <v>0</v>
      </c>
      <c r="E387" s="89" t="e">
        <f t="shared" si="19"/>
        <v>#DIV/0!</v>
      </c>
    </row>
    <row r="388" spans="1:5" s="138" customFormat="1" ht="12.75" hidden="1">
      <c r="A388" s="92">
        <v>42</v>
      </c>
      <c r="B388" s="287" t="s">
        <v>21</v>
      </c>
      <c r="C388" s="305">
        <f t="shared" si="21"/>
        <v>0</v>
      </c>
      <c r="D388" s="305">
        <f t="shared" si="21"/>
        <v>0</v>
      </c>
      <c r="E388" s="89" t="e">
        <f t="shared" si="19"/>
        <v>#DIV/0!</v>
      </c>
    </row>
    <row r="389" spans="1:5" s="138" customFormat="1" ht="12.75" hidden="1">
      <c r="A389" s="92">
        <v>421</v>
      </c>
      <c r="B389" s="282" t="s">
        <v>106</v>
      </c>
      <c r="C389" s="305">
        <f t="shared" si="21"/>
        <v>0</v>
      </c>
      <c r="D389" s="305">
        <f t="shared" si="21"/>
        <v>0</v>
      </c>
      <c r="E389" s="89" t="e">
        <f t="shared" si="19"/>
        <v>#DIV/0!</v>
      </c>
    </row>
    <row r="390" spans="1:5" s="137" customFormat="1" ht="12.75" hidden="1">
      <c r="A390" s="280">
        <v>4212</v>
      </c>
      <c r="B390" s="280" t="s">
        <v>107</v>
      </c>
      <c r="C390" s="304">
        <v>0</v>
      </c>
      <c r="D390" s="304">
        <v>0</v>
      </c>
      <c r="E390" s="89" t="e">
        <f t="shared" si="19"/>
        <v>#DIV/0!</v>
      </c>
    </row>
    <row r="391" spans="1:5" s="138" customFormat="1" ht="12.75" hidden="1">
      <c r="A391" s="107">
        <v>5</v>
      </c>
      <c r="B391" s="102" t="s">
        <v>32</v>
      </c>
      <c r="C391" s="305">
        <f aca="true" t="shared" si="22" ref="C391:D393">C392</f>
        <v>0</v>
      </c>
      <c r="D391" s="305">
        <f t="shared" si="22"/>
        <v>0</v>
      </c>
      <c r="E391" s="89" t="e">
        <f t="shared" si="19"/>
        <v>#DIV/0!</v>
      </c>
    </row>
    <row r="392" spans="1:5" s="138" customFormat="1" ht="12.75" hidden="1">
      <c r="A392" s="107">
        <v>51</v>
      </c>
      <c r="B392" s="101" t="s">
        <v>33</v>
      </c>
      <c r="C392" s="305">
        <f t="shared" si="22"/>
        <v>0</v>
      </c>
      <c r="D392" s="305">
        <f t="shared" si="22"/>
        <v>0</v>
      </c>
      <c r="E392" s="89" t="e">
        <f t="shared" si="19"/>
        <v>#DIV/0!</v>
      </c>
    </row>
    <row r="393" spans="1:5" s="138" customFormat="1" ht="25.5" hidden="1">
      <c r="A393" s="107">
        <v>512</v>
      </c>
      <c r="B393" s="296" t="s">
        <v>112</v>
      </c>
      <c r="C393" s="309">
        <f t="shared" si="22"/>
        <v>0</v>
      </c>
      <c r="D393" s="309">
        <f t="shared" si="22"/>
        <v>0</v>
      </c>
      <c r="E393" s="89" t="e">
        <f t="shared" si="19"/>
        <v>#DIV/0!</v>
      </c>
    </row>
    <row r="394" spans="1:5" s="137" customFormat="1" ht="25.5" hidden="1">
      <c r="A394" s="306">
        <v>5121</v>
      </c>
      <c r="B394" s="300" t="s">
        <v>113</v>
      </c>
      <c r="C394" s="310">
        <v>0</v>
      </c>
      <c r="D394" s="310">
        <v>0</v>
      </c>
      <c r="E394" s="89" t="e">
        <f t="shared" si="19"/>
        <v>#DIV/0!</v>
      </c>
    </row>
    <row r="395" spans="1:5" s="137" customFormat="1" ht="12.75">
      <c r="A395" s="280"/>
      <c r="B395" s="280"/>
      <c r="C395" s="111"/>
      <c r="D395" s="111"/>
      <c r="E395" s="89"/>
    </row>
    <row r="396" spans="1:5" s="137" customFormat="1" ht="12.75">
      <c r="A396" s="295">
        <v>102</v>
      </c>
      <c r="B396" s="297" t="s">
        <v>88</v>
      </c>
      <c r="C396" s="88">
        <f>C398+C423+C438+C462+C485+C506+C526+C538+C544+C550+C556+C562</f>
        <v>116434000</v>
      </c>
      <c r="D396" s="88">
        <f>D398+D423+D438+D462+D485+D506+D526+D538+D544+D550+D556+D562</f>
        <v>75838132.98</v>
      </c>
      <c r="E396" s="89">
        <f aca="true" t="shared" si="23" ref="E396:E458">D396/C396*100</f>
        <v>65.13400980813165</v>
      </c>
    </row>
    <row r="397" spans="1:5" s="137" customFormat="1" ht="12.75">
      <c r="A397" s="279"/>
      <c r="B397" s="99"/>
      <c r="C397" s="88"/>
      <c r="D397" s="88"/>
      <c r="E397" s="89"/>
    </row>
    <row r="398" spans="1:5" s="138" customFormat="1" ht="12.75">
      <c r="A398" s="276" t="s">
        <v>126</v>
      </c>
      <c r="B398" s="99" t="s">
        <v>144</v>
      </c>
      <c r="C398" s="88">
        <f>C399+C415</f>
        <v>34502000</v>
      </c>
      <c r="D398" s="88">
        <f>D399+D415</f>
        <v>31091303.7</v>
      </c>
      <c r="E398" s="89">
        <f t="shared" si="23"/>
        <v>90.11449684076285</v>
      </c>
    </row>
    <row r="399" spans="1:5" s="138" customFormat="1" ht="12.75" hidden="1">
      <c r="A399" s="297">
        <v>3</v>
      </c>
      <c r="B399" s="277" t="s">
        <v>45</v>
      </c>
      <c r="C399" s="88">
        <f>C400+C406+C409</f>
        <v>28185000</v>
      </c>
      <c r="D399" s="88">
        <f>D400+D406+D409</f>
        <v>28427916.7</v>
      </c>
      <c r="E399" s="89">
        <f t="shared" si="23"/>
        <v>100.86186517651232</v>
      </c>
    </row>
    <row r="400" spans="1:5" s="136" customFormat="1" ht="12.75" hidden="1">
      <c r="A400" s="297">
        <v>35</v>
      </c>
      <c r="B400" s="282" t="s">
        <v>17</v>
      </c>
      <c r="C400" s="88">
        <f>C401+C403</f>
        <v>0</v>
      </c>
      <c r="D400" s="88">
        <f>D401+D403</f>
        <v>0</v>
      </c>
      <c r="E400" s="89">
        <v>0</v>
      </c>
    </row>
    <row r="401" spans="1:5" s="138" customFormat="1" ht="12.75" hidden="1">
      <c r="A401" s="297">
        <v>351</v>
      </c>
      <c r="B401" s="282" t="s">
        <v>0</v>
      </c>
      <c r="C401" s="88">
        <f>C402</f>
        <v>0</v>
      </c>
      <c r="D401" s="88">
        <f>D402</f>
        <v>0</v>
      </c>
      <c r="E401" s="89" t="e">
        <f t="shared" si="23"/>
        <v>#DIV/0!</v>
      </c>
    </row>
    <row r="402" spans="1:5" s="137" customFormat="1" ht="12.75" hidden="1">
      <c r="A402" s="280" t="s">
        <v>18</v>
      </c>
      <c r="B402" s="285" t="s">
        <v>0</v>
      </c>
      <c r="C402" s="111">
        <v>0</v>
      </c>
      <c r="D402" s="111">
        <v>0</v>
      </c>
      <c r="E402" s="89" t="e">
        <f t="shared" si="23"/>
        <v>#DIV/0!</v>
      </c>
    </row>
    <row r="403" spans="1:5" s="138" customFormat="1" ht="25.5" hidden="1">
      <c r="A403" s="107">
        <v>352</v>
      </c>
      <c r="B403" s="301" t="s">
        <v>181</v>
      </c>
      <c r="C403" s="88">
        <f>C404+C405</f>
        <v>0</v>
      </c>
      <c r="D403" s="88">
        <f>D404+D405</f>
        <v>0</v>
      </c>
      <c r="E403" s="89">
        <v>0</v>
      </c>
    </row>
    <row r="404" spans="1:5" s="137" customFormat="1" ht="12.75" hidden="1">
      <c r="A404" s="280">
        <v>3522</v>
      </c>
      <c r="B404" s="100" t="s">
        <v>2</v>
      </c>
      <c r="C404" s="111">
        <v>0</v>
      </c>
      <c r="D404" s="111">
        <v>0</v>
      </c>
      <c r="E404" s="164">
        <v>0</v>
      </c>
    </row>
    <row r="405" spans="1:5" s="137" customFormat="1" ht="12.75" hidden="1">
      <c r="A405" s="280">
        <v>3523</v>
      </c>
      <c r="B405" s="100" t="s">
        <v>172</v>
      </c>
      <c r="C405" s="111">
        <v>0</v>
      </c>
      <c r="D405" s="111">
        <v>0</v>
      </c>
      <c r="E405" s="89" t="e">
        <f t="shared" si="23"/>
        <v>#DIV/0!</v>
      </c>
    </row>
    <row r="406" spans="1:5" s="138" customFormat="1" ht="12.75">
      <c r="A406" s="107">
        <v>36</v>
      </c>
      <c r="B406" s="96" t="s">
        <v>67</v>
      </c>
      <c r="C406" s="88">
        <f>C407</f>
        <v>27000000</v>
      </c>
      <c r="D406" s="88">
        <f>D407</f>
        <v>28282868.13</v>
      </c>
      <c r="E406" s="89">
        <f t="shared" si="23"/>
        <v>104.75136344444445</v>
      </c>
    </row>
    <row r="407" spans="1:5" s="138" customFormat="1" ht="12.75">
      <c r="A407" s="107">
        <v>363</v>
      </c>
      <c r="B407" s="281" t="s">
        <v>163</v>
      </c>
      <c r="C407" s="88">
        <f>C408</f>
        <v>27000000</v>
      </c>
      <c r="D407" s="88">
        <f>D408</f>
        <v>28282868.13</v>
      </c>
      <c r="E407" s="89">
        <f t="shared" si="23"/>
        <v>104.75136344444445</v>
      </c>
    </row>
    <row r="408" spans="1:5" s="137" customFormat="1" ht="12.75">
      <c r="A408" s="280">
        <v>3632</v>
      </c>
      <c r="B408" s="100" t="s">
        <v>164</v>
      </c>
      <c r="C408" s="199">
        <v>27000000</v>
      </c>
      <c r="D408" s="111">
        <v>28282868.13</v>
      </c>
      <c r="E408" s="164"/>
    </row>
    <row r="409" spans="1:5" s="138" customFormat="1" ht="12.75">
      <c r="A409" s="107">
        <v>38</v>
      </c>
      <c r="B409" s="291" t="s">
        <v>68</v>
      </c>
      <c r="C409" s="88">
        <f>C410+C412</f>
        <v>1185000</v>
      </c>
      <c r="D409" s="88">
        <f>D410+D412</f>
        <v>145048.57</v>
      </c>
      <c r="E409" s="89">
        <f t="shared" si="23"/>
        <v>12.24038565400844</v>
      </c>
    </row>
    <row r="410" spans="1:5" s="138" customFormat="1" ht="12.75">
      <c r="A410" s="107">
        <v>381</v>
      </c>
      <c r="B410" s="291" t="s">
        <v>44</v>
      </c>
      <c r="C410" s="88">
        <f>C411</f>
        <v>1000000</v>
      </c>
      <c r="D410" s="88">
        <f>D411</f>
        <v>83456.57</v>
      </c>
      <c r="E410" s="89">
        <f t="shared" si="23"/>
        <v>8.345657000000001</v>
      </c>
    </row>
    <row r="411" spans="1:5" s="137" customFormat="1" ht="12.75">
      <c r="A411" s="280">
        <v>3811</v>
      </c>
      <c r="B411" s="280" t="s">
        <v>20</v>
      </c>
      <c r="C411" s="199">
        <v>1000000</v>
      </c>
      <c r="D411" s="111">
        <v>83456.57</v>
      </c>
      <c r="E411" s="164"/>
    </row>
    <row r="412" spans="1:5" s="138" customFormat="1" ht="12.75">
      <c r="A412" s="107">
        <v>382</v>
      </c>
      <c r="B412" s="291" t="s">
        <v>104</v>
      </c>
      <c r="C412" s="88">
        <f>C413+C414</f>
        <v>185000</v>
      </c>
      <c r="D412" s="88">
        <f>D413+D414</f>
        <v>61592</v>
      </c>
      <c r="E412" s="89">
        <f t="shared" si="23"/>
        <v>33.292972972972976</v>
      </c>
    </row>
    <row r="413" spans="1:5" s="137" customFormat="1" ht="12.75" hidden="1">
      <c r="A413" s="280">
        <v>3821</v>
      </c>
      <c r="B413" s="100" t="s">
        <v>150</v>
      </c>
      <c r="C413" s="111">
        <v>0</v>
      </c>
      <c r="D413" s="111">
        <v>0</v>
      </c>
      <c r="E413" s="164">
        <v>0</v>
      </c>
    </row>
    <row r="414" spans="1:5" s="137" customFormat="1" ht="12.75">
      <c r="A414" s="280">
        <v>3822</v>
      </c>
      <c r="B414" s="100" t="s">
        <v>103</v>
      </c>
      <c r="C414" s="199">
        <v>185000</v>
      </c>
      <c r="D414" s="111">
        <v>61592</v>
      </c>
      <c r="E414" s="164"/>
    </row>
    <row r="415" spans="1:5" s="138" customFormat="1" ht="12.75" hidden="1">
      <c r="A415" s="107">
        <v>5</v>
      </c>
      <c r="B415" s="102" t="s">
        <v>32</v>
      </c>
      <c r="C415" s="88">
        <f>C416</f>
        <v>6317000</v>
      </c>
      <c r="D415" s="88">
        <f>D416</f>
        <v>2663387</v>
      </c>
      <c r="E415" s="89">
        <f t="shared" si="23"/>
        <v>42.16221307582713</v>
      </c>
    </row>
    <row r="416" spans="1:5" s="138" customFormat="1" ht="12.75">
      <c r="A416" s="107">
        <v>51</v>
      </c>
      <c r="B416" s="101" t="s">
        <v>33</v>
      </c>
      <c r="C416" s="88">
        <f>C417+C419</f>
        <v>6317000</v>
      </c>
      <c r="D416" s="88">
        <f>D417+D419</f>
        <v>2663387</v>
      </c>
      <c r="E416" s="89">
        <f t="shared" si="23"/>
        <v>42.16221307582713</v>
      </c>
    </row>
    <row r="417" spans="1:5" s="138" customFormat="1" ht="12.75" hidden="1">
      <c r="A417" s="107">
        <v>514</v>
      </c>
      <c r="B417" s="296" t="s">
        <v>111</v>
      </c>
      <c r="C417" s="88">
        <f>C418</f>
        <v>0</v>
      </c>
      <c r="D417" s="88">
        <f>D418</f>
        <v>0</v>
      </c>
      <c r="E417" s="89">
        <v>0</v>
      </c>
    </row>
    <row r="418" spans="1:5" s="137" customFormat="1" ht="12.75" hidden="1">
      <c r="A418" s="280">
        <v>5141</v>
      </c>
      <c r="B418" s="100" t="s">
        <v>109</v>
      </c>
      <c r="C418" s="111">
        <v>0</v>
      </c>
      <c r="D418" s="111">
        <v>0</v>
      </c>
      <c r="E418" s="164">
        <v>0</v>
      </c>
    </row>
    <row r="419" spans="1:5" s="138" customFormat="1" ht="25.5">
      <c r="A419" s="107">
        <v>516</v>
      </c>
      <c r="B419" s="296" t="s">
        <v>169</v>
      </c>
      <c r="C419" s="88">
        <f>C420+C421</f>
        <v>6317000</v>
      </c>
      <c r="D419" s="88">
        <f>D420+D421</f>
        <v>2663387</v>
      </c>
      <c r="E419" s="89">
        <f t="shared" si="23"/>
        <v>42.16221307582713</v>
      </c>
    </row>
    <row r="420" spans="1:5" s="137" customFormat="1" ht="12.75">
      <c r="A420" s="280">
        <v>5163</v>
      </c>
      <c r="B420" s="300" t="s">
        <v>170</v>
      </c>
      <c r="C420" s="199">
        <v>6000000</v>
      </c>
      <c r="D420" s="111">
        <v>2346473</v>
      </c>
      <c r="E420" s="164"/>
    </row>
    <row r="421" spans="1:5" s="137" customFormat="1" ht="12.75">
      <c r="A421" s="144">
        <v>5164</v>
      </c>
      <c r="B421" s="300" t="s">
        <v>207</v>
      </c>
      <c r="C421" s="199">
        <v>317000</v>
      </c>
      <c r="D421" s="111">
        <v>316914</v>
      </c>
      <c r="E421" s="164"/>
    </row>
    <row r="422" spans="1:5" s="137" customFormat="1" ht="12.75">
      <c r="A422" s="280"/>
      <c r="B422" s="99"/>
      <c r="C422" s="88"/>
      <c r="D422" s="88"/>
      <c r="E422" s="89"/>
    </row>
    <row r="423" spans="1:5" s="136" customFormat="1" ht="25.5">
      <c r="A423" s="276" t="s">
        <v>127</v>
      </c>
      <c r="B423" s="103" t="s">
        <v>145</v>
      </c>
      <c r="C423" s="88">
        <f>C424</f>
        <v>2307000</v>
      </c>
      <c r="D423" s="88">
        <f>D424</f>
        <v>447384.47000000003</v>
      </c>
      <c r="E423" s="89">
        <f t="shared" si="23"/>
        <v>19.3924781100997</v>
      </c>
    </row>
    <row r="424" spans="1:5" s="138" customFormat="1" ht="12.75" hidden="1">
      <c r="A424" s="107">
        <v>3</v>
      </c>
      <c r="B424" s="277" t="s">
        <v>45</v>
      </c>
      <c r="C424" s="88">
        <f>C425+C431+C434</f>
        <v>2307000</v>
      </c>
      <c r="D424" s="88">
        <f>D425+D431+D434</f>
        <v>447384.47000000003</v>
      </c>
      <c r="E424" s="89">
        <f t="shared" si="23"/>
        <v>19.3924781100997</v>
      </c>
    </row>
    <row r="425" spans="1:5" s="138" customFormat="1" ht="12.75">
      <c r="A425" s="107">
        <v>35</v>
      </c>
      <c r="B425" s="282" t="s">
        <v>17</v>
      </c>
      <c r="C425" s="88">
        <f>C426+C428</f>
        <v>505000</v>
      </c>
      <c r="D425" s="88">
        <f>D426+D428</f>
        <v>0</v>
      </c>
      <c r="E425" s="89">
        <f t="shared" si="23"/>
        <v>0</v>
      </c>
    </row>
    <row r="426" spans="1:5" s="138" customFormat="1" ht="12.75" hidden="1">
      <c r="A426" s="107">
        <v>351</v>
      </c>
      <c r="B426" s="282" t="s">
        <v>0</v>
      </c>
      <c r="C426" s="88">
        <f>C427</f>
        <v>0</v>
      </c>
      <c r="D426" s="88">
        <f>D427</f>
        <v>0</v>
      </c>
      <c r="E426" s="89" t="e">
        <f t="shared" si="23"/>
        <v>#DIV/0!</v>
      </c>
    </row>
    <row r="427" spans="1:5" s="137" customFormat="1" ht="12.75" hidden="1">
      <c r="A427" s="280" t="s">
        <v>18</v>
      </c>
      <c r="B427" s="285" t="s">
        <v>0</v>
      </c>
      <c r="C427" s="111">
        <v>0</v>
      </c>
      <c r="D427" s="111">
        <v>0</v>
      </c>
      <c r="E427" s="89" t="e">
        <f t="shared" si="23"/>
        <v>#DIV/0!</v>
      </c>
    </row>
    <row r="428" spans="1:5" s="138" customFormat="1" ht="25.5">
      <c r="A428" s="107">
        <v>352</v>
      </c>
      <c r="B428" s="301" t="s">
        <v>181</v>
      </c>
      <c r="C428" s="88">
        <f>C429+C430</f>
        <v>505000</v>
      </c>
      <c r="D428" s="88">
        <f>D429+D430</f>
        <v>0</v>
      </c>
      <c r="E428" s="89">
        <f t="shared" si="23"/>
        <v>0</v>
      </c>
    </row>
    <row r="429" spans="1:5" s="137" customFormat="1" ht="12.75" hidden="1">
      <c r="A429" s="280">
        <v>3522</v>
      </c>
      <c r="B429" s="100" t="s">
        <v>2</v>
      </c>
      <c r="C429" s="199">
        <v>505000</v>
      </c>
      <c r="D429" s="111">
        <v>0</v>
      </c>
      <c r="E429" s="164">
        <f t="shared" si="23"/>
        <v>0</v>
      </c>
    </row>
    <row r="430" spans="1:5" s="137" customFormat="1" ht="12.75" hidden="1">
      <c r="A430" s="280">
        <v>3523</v>
      </c>
      <c r="B430" s="100" t="s">
        <v>172</v>
      </c>
      <c r="C430" s="111">
        <v>0</v>
      </c>
      <c r="D430" s="111">
        <v>0</v>
      </c>
      <c r="E430" s="89" t="e">
        <f t="shared" si="23"/>
        <v>#DIV/0!</v>
      </c>
    </row>
    <row r="431" spans="1:5" s="138" customFormat="1" ht="12.75">
      <c r="A431" s="107">
        <v>36</v>
      </c>
      <c r="B431" s="96" t="s">
        <v>67</v>
      </c>
      <c r="C431" s="88">
        <f>C432</f>
        <v>1744000</v>
      </c>
      <c r="D431" s="88">
        <f>D432</f>
        <v>440246.53</v>
      </c>
      <c r="E431" s="89">
        <f t="shared" si="23"/>
        <v>25.24349369266055</v>
      </c>
    </row>
    <row r="432" spans="1:5" s="138" customFormat="1" ht="12.75">
      <c r="A432" s="107">
        <v>363</v>
      </c>
      <c r="B432" s="281" t="s">
        <v>163</v>
      </c>
      <c r="C432" s="88">
        <f>C433</f>
        <v>1744000</v>
      </c>
      <c r="D432" s="88">
        <f>D433</f>
        <v>440246.53</v>
      </c>
      <c r="E432" s="89">
        <f t="shared" si="23"/>
        <v>25.24349369266055</v>
      </c>
    </row>
    <row r="433" spans="1:5" s="137" customFormat="1" ht="12.75">
      <c r="A433" s="280">
        <v>3632</v>
      </c>
      <c r="B433" s="100" t="s">
        <v>164</v>
      </c>
      <c r="C433" s="199">
        <v>1744000</v>
      </c>
      <c r="D433" s="111">
        <v>440246.53</v>
      </c>
      <c r="E433" s="164"/>
    </row>
    <row r="434" spans="1:5" s="138" customFormat="1" ht="12.75">
      <c r="A434" s="107">
        <v>38</v>
      </c>
      <c r="B434" s="291" t="s">
        <v>68</v>
      </c>
      <c r="C434" s="88">
        <f>C435</f>
        <v>58000</v>
      </c>
      <c r="D434" s="88">
        <f>D435</f>
        <v>7137.94</v>
      </c>
      <c r="E434" s="89">
        <f t="shared" si="23"/>
        <v>12.306793103448275</v>
      </c>
    </row>
    <row r="435" spans="1:5" s="138" customFormat="1" ht="12.75">
      <c r="A435" s="107">
        <v>381</v>
      </c>
      <c r="B435" s="291" t="s">
        <v>44</v>
      </c>
      <c r="C435" s="88">
        <f>C436</f>
        <v>58000</v>
      </c>
      <c r="D435" s="88">
        <f>D436</f>
        <v>7137.94</v>
      </c>
      <c r="E435" s="89">
        <f t="shared" si="23"/>
        <v>12.306793103448275</v>
      </c>
    </row>
    <row r="436" spans="1:5" s="137" customFormat="1" ht="12.75">
      <c r="A436" s="280">
        <v>3811</v>
      </c>
      <c r="B436" s="100" t="s">
        <v>20</v>
      </c>
      <c r="C436" s="199">
        <v>58000</v>
      </c>
      <c r="D436" s="111">
        <v>7137.94</v>
      </c>
      <c r="E436" s="164"/>
    </row>
    <row r="437" spans="1:5" s="137" customFormat="1" ht="12.75">
      <c r="A437" s="280"/>
      <c r="B437" s="100"/>
      <c r="C437" s="111"/>
      <c r="D437" s="111"/>
      <c r="E437" s="89"/>
    </row>
    <row r="438" spans="1:5" s="138" customFormat="1" ht="25.5">
      <c r="A438" s="276" t="s">
        <v>128</v>
      </c>
      <c r="B438" s="103" t="s">
        <v>146</v>
      </c>
      <c r="C438" s="88">
        <f>C439+C454</f>
        <v>17844000</v>
      </c>
      <c r="D438" s="88">
        <f>D439+D454</f>
        <v>13252770.74</v>
      </c>
      <c r="E438" s="89">
        <f t="shared" si="23"/>
        <v>74.27017899574086</v>
      </c>
    </row>
    <row r="439" spans="1:5" s="138" customFormat="1" ht="12.75" hidden="1">
      <c r="A439" s="297">
        <v>3</v>
      </c>
      <c r="B439" s="277" t="s">
        <v>45</v>
      </c>
      <c r="C439" s="88">
        <f>C440+C446+C449</f>
        <v>12344000</v>
      </c>
      <c r="D439" s="88">
        <f>D440+D446+D449</f>
        <v>10336064.83</v>
      </c>
      <c r="E439" s="89">
        <f t="shared" si="23"/>
        <v>83.73351288075177</v>
      </c>
    </row>
    <row r="440" spans="1:5" s="138" customFormat="1" ht="12.75">
      <c r="A440" s="92">
        <v>35</v>
      </c>
      <c r="B440" s="282" t="s">
        <v>17</v>
      </c>
      <c r="C440" s="88">
        <f>C441+C443</f>
        <v>894000</v>
      </c>
      <c r="D440" s="88">
        <f>D441+D443</f>
        <v>0</v>
      </c>
      <c r="E440" s="89">
        <f t="shared" si="23"/>
        <v>0</v>
      </c>
    </row>
    <row r="441" spans="1:5" s="138" customFormat="1" ht="12.75" hidden="1">
      <c r="A441" s="92">
        <v>351</v>
      </c>
      <c r="B441" s="282" t="s">
        <v>0</v>
      </c>
      <c r="C441" s="88">
        <f>C442</f>
        <v>0</v>
      </c>
      <c r="D441" s="88">
        <f>D442</f>
        <v>0</v>
      </c>
      <c r="E441" s="89">
        <v>0</v>
      </c>
    </row>
    <row r="442" spans="1:5" s="137" customFormat="1" ht="12.75" hidden="1">
      <c r="A442" s="280" t="s">
        <v>18</v>
      </c>
      <c r="B442" s="285" t="s">
        <v>0</v>
      </c>
      <c r="C442" s="111">
        <v>0</v>
      </c>
      <c r="D442" s="111">
        <v>0</v>
      </c>
      <c r="E442" s="164">
        <v>0</v>
      </c>
    </row>
    <row r="443" spans="1:5" s="138" customFormat="1" ht="25.5">
      <c r="A443" s="107">
        <v>352</v>
      </c>
      <c r="B443" s="301" t="s">
        <v>181</v>
      </c>
      <c r="C443" s="88">
        <f>C444+C445</f>
        <v>894000</v>
      </c>
      <c r="D443" s="88">
        <f>D444+D445</f>
        <v>0</v>
      </c>
      <c r="E443" s="89">
        <f t="shared" si="23"/>
        <v>0</v>
      </c>
    </row>
    <row r="444" spans="1:5" s="137" customFormat="1" ht="12.75" hidden="1">
      <c r="A444" s="280">
        <v>3522</v>
      </c>
      <c r="B444" s="100" t="s">
        <v>2</v>
      </c>
      <c r="C444" s="199">
        <v>150000</v>
      </c>
      <c r="D444" s="111">
        <v>0</v>
      </c>
      <c r="E444" s="164">
        <f t="shared" si="23"/>
        <v>0</v>
      </c>
    </row>
    <row r="445" spans="1:5" s="137" customFormat="1" ht="12.75" hidden="1">
      <c r="A445" s="280">
        <v>3523</v>
      </c>
      <c r="B445" s="100" t="s">
        <v>172</v>
      </c>
      <c r="C445" s="199">
        <v>744000</v>
      </c>
      <c r="D445" s="111">
        <v>0</v>
      </c>
      <c r="E445" s="164">
        <f t="shared" si="23"/>
        <v>0</v>
      </c>
    </row>
    <row r="446" spans="1:5" s="136" customFormat="1" ht="12.75">
      <c r="A446" s="107">
        <v>36</v>
      </c>
      <c r="B446" s="96" t="s">
        <v>67</v>
      </c>
      <c r="C446" s="88">
        <f>C447</f>
        <v>11000000</v>
      </c>
      <c r="D446" s="88">
        <f>D447</f>
        <v>10282184.83</v>
      </c>
      <c r="E446" s="89">
        <f t="shared" si="23"/>
        <v>93.47440754545454</v>
      </c>
    </row>
    <row r="447" spans="1:5" s="138" customFormat="1" ht="12.75">
      <c r="A447" s="107">
        <v>363</v>
      </c>
      <c r="B447" s="281" t="s">
        <v>163</v>
      </c>
      <c r="C447" s="88">
        <f>C448</f>
        <v>11000000</v>
      </c>
      <c r="D447" s="88">
        <f>D448</f>
        <v>10282184.83</v>
      </c>
      <c r="E447" s="89">
        <f t="shared" si="23"/>
        <v>93.47440754545454</v>
      </c>
    </row>
    <row r="448" spans="1:5" s="137" customFormat="1" ht="12.75">
      <c r="A448" s="280">
        <v>3632</v>
      </c>
      <c r="B448" s="100" t="s">
        <v>164</v>
      </c>
      <c r="C448" s="199">
        <v>11000000</v>
      </c>
      <c r="D448" s="111">
        <v>10282184.83</v>
      </c>
      <c r="E448" s="164"/>
    </row>
    <row r="449" spans="1:5" s="138" customFormat="1" ht="12.75">
      <c r="A449" s="107">
        <v>38</v>
      </c>
      <c r="B449" s="291" t="s">
        <v>68</v>
      </c>
      <c r="C449" s="88">
        <f>C450+C452</f>
        <v>450000</v>
      </c>
      <c r="D449" s="88">
        <f>D450+D452</f>
        <v>53880</v>
      </c>
      <c r="E449" s="89">
        <f t="shared" si="23"/>
        <v>11.973333333333333</v>
      </c>
    </row>
    <row r="450" spans="1:5" s="138" customFormat="1" ht="12.75">
      <c r="A450" s="107">
        <v>381</v>
      </c>
      <c r="B450" s="291" t="s">
        <v>44</v>
      </c>
      <c r="C450" s="88">
        <f>C451</f>
        <v>450000</v>
      </c>
      <c r="D450" s="88">
        <f>D451</f>
        <v>53880</v>
      </c>
      <c r="E450" s="89">
        <f t="shared" si="23"/>
        <v>11.973333333333333</v>
      </c>
    </row>
    <row r="451" spans="1:5" s="137" customFormat="1" ht="12.75">
      <c r="A451" s="280">
        <v>3811</v>
      </c>
      <c r="B451" s="100" t="s">
        <v>20</v>
      </c>
      <c r="C451" s="199">
        <v>450000</v>
      </c>
      <c r="D451" s="111">
        <v>53880</v>
      </c>
      <c r="E451" s="164"/>
    </row>
    <row r="452" spans="1:5" s="138" customFormat="1" ht="12.75" hidden="1">
      <c r="A452" s="107">
        <v>382</v>
      </c>
      <c r="B452" s="291" t="s">
        <v>104</v>
      </c>
      <c r="C452" s="88">
        <f>C453</f>
        <v>0</v>
      </c>
      <c r="D452" s="88">
        <f>D453</f>
        <v>0</v>
      </c>
      <c r="E452" s="89">
        <v>0</v>
      </c>
    </row>
    <row r="453" spans="1:5" s="137" customFormat="1" ht="12.75" hidden="1">
      <c r="A453" s="280">
        <v>3822</v>
      </c>
      <c r="B453" s="100" t="s">
        <v>103</v>
      </c>
      <c r="C453" s="111">
        <v>0</v>
      </c>
      <c r="D453" s="111">
        <v>0</v>
      </c>
      <c r="E453" s="164">
        <v>0</v>
      </c>
    </row>
    <row r="454" spans="1:5" s="138" customFormat="1" ht="12.75" hidden="1">
      <c r="A454" s="107">
        <v>5</v>
      </c>
      <c r="B454" s="102" t="s">
        <v>32</v>
      </c>
      <c r="C454" s="88">
        <f>C455</f>
        <v>5500000</v>
      </c>
      <c r="D454" s="88">
        <f>D455</f>
        <v>2916705.91</v>
      </c>
      <c r="E454" s="89">
        <f t="shared" si="23"/>
        <v>53.03101654545455</v>
      </c>
    </row>
    <row r="455" spans="1:5" s="138" customFormat="1" ht="12.75">
      <c r="A455" s="107">
        <v>51</v>
      </c>
      <c r="B455" s="101" t="s">
        <v>33</v>
      </c>
      <c r="C455" s="88">
        <f>C456+C458</f>
        <v>5500000</v>
      </c>
      <c r="D455" s="88">
        <f>D456+D458</f>
        <v>2916705.91</v>
      </c>
      <c r="E455" s="89">
        <f t="shared" si="23"/>
        <v>53.03101654545455</v>
      </c>
    </row>
    <row r="456" spans="1:5" s="138" customFormat="1" ht="12.75" hidden="1">
      <c r="A456" s="107">
        <v>514</v>
      </c>
      <c r="B456" s="296" t="s">
        <v>111</v>
      </c>
      <c r="C456" s="88">
        <f>C457</f>
        <v>0</v>
      </c>
      <c r="D456" s="88">
        <f>D457</f>
        <v>0</v>
      </c>
      <c r="E456" s="89">
        <v>0</v>
      </c>
    </row>
    <row r="457" spans="1:5" s="137" customFormat="1" ht="12.75" hidden="1">
      <c r="A457" s="280">
        <v>5141</v>
      </c>
      <c r="B457" s="100" t="s">
        <v>109</v>
      </c>
      <c r="C457" s="111">
        <v>0</v>
      </c>
      <c r="D457" s="111">
        <v>0</v>
      </c>
      <c r="E457" s="164">
        <v>0</v>
      </c>
    </row>
    <row r="458" spans="1:5" s="138" customFormat="1" ht="25.5">
      <c r="A458" s="107">
        <v>516</v>
      </c>
      <c r="B458" s="296" t="s">
        <v>169</v>
      </c>
      <c r="C458" s="88">
        <f>C459+C460</f>
        <v>5500000</v>
      </c>
      <c r="D458" s="88">
        <f>D459+D460</f>
        <v>2916705.91</v>
      </c>
      <c r="E458" s="89">
        <f t="shared" si="23"/>
        <v>53.03101654545455</v>
      </c>
    </row>
    <row r="459" spans="1:5" s="137" customFormat="1" ht="12.75">
      <c r="A459" s="280">
        <v>5163</v>
      </c>
      <c r="B459" s="300" t="s">
        <v>170</v>
      </c>
      <c r="C459" s="199">
        <v>5200000</v>
      </c>
      <c r="D459" s="111">
        <v>2643934.83</v>
      </c>
      <c r="E459" s="164"/>
    </row>
    <row r="460" spans="1:5" s="137" customFormat="1" ht="12.75">
      <c r="A460" s="144">
        <v>5164</v>
      </c>
      <c r="B460" s="300" t="s">
        <v>207</v>
      </c>
      <c r="C460" s="199">
        <v>300000</v>
      </c>
      <c r="D460" s="111">
        <v>272771.08</v>
      </c>
      <c r="E460" s="164"/>
    </row>
    <row r="461" spans="1:5" s="137" customFormat="1" ht="12.75">
      <c r="A461" s="280"/>
      <c r="B461" s="300"/>
      <c r="C461" s="111"/>
      <c r="D461" s="111"/>
      <c r="E461" s="89"/>
    </row>
    <row r="462" spans="1:5" s="138" customFormat="1" ht="12.75">
      <c r="A462" s="276" t="s">
        <v>129</v>
      </c>
      <c r="B462" s="103" t="s">
        <v>147</v>
      </c>
      <c r="C462" s="88">
        <f>C463+C478</f>
        <v>26680000</v>
      </c>
      <c r="D462" s="88">
        <f>D463+D478</f>
        <v>14843740.08</v>
      </c>
      <c r="E462" s="89">
        <f aca="true" t="shared" si="24" ref="E462:E522">D462/C462*100</f>
        <v>55.6362071964018</v>
      </c>
    </row>
    <row r="463" spans="1:5" s="138" customFormat="1" ht="12.75" hidden="1">
      <c r="A463" s="297">
        <v>3</v>
      </c>
      <c r="B463" s="277" t="s">
        <v>45</v>
      </c>
      <c r="C463" s="88">
        <f>C464+C470+C473</f>
        <v>26680000</v>
      </c>
      <c r="D463" s="88">
        <f>D464+D470+D473</f>
        <v>14843740.08</v>
      </c>
      <c r="E463" s="89">
        <f t="shared" si="24"/>
        <v>55.6362071964018</v>
      </c>
    </row>
    <row r="464" spans="1:5" s="138" customFormat="1" ht="12.75">
      <c r="A464" s="297">
        <v>35</v>
      </c>
      <c r="B464" s="282" t="s">
        <v>17</v>
      </c>
      <c r="C464" s="88">
        <f>C465+C467</f>
        <v>80000</v>
      </c>
      <c r="D464" s="88">
        <f>D465+D467</f>
        <v>0</v>
      </c>
      <c r="E464" s="89">
        <f t="shared" si="24"/>
        <v>0</v>
      </c>
    </row>
    <row r="465" spans="1:5" s="138" customFormat="1" ht="12.75" hidden="1">
      <c r="A465" s="297">
        <v>351</v>
      </c>
      <c r="B465" s="282" t="s">
        <v>0</v>
      </c>
      <c r="C465" s="88">
        <f>C466</f>
        <v>0</v>
      </c>
      <c r="D465" s="88">
        <f>D466</f>
        <v>0</v>
      </c>
      <c r="E465" s="89" t="e">
        <f t="shared" si="24"/>
        <v>#DIV/0!</v>
      </c>
    </row>
    <row r="466" spans="1:5" s="137" customFormat="1" ht="12.75" hidden="1">
      <c r="A466" s="280">
        <v>3512</v>
      </c>
      <c r="B466" s="285" t="s">
        <v>0</v>
      </c>
      <c r="C466" s="111">
        <v>0</v>
      </c>
      <c r="D466" s="111">
        <v>0</v>
      </c>
      <c r="E466" s="89" t="e">
        <f t="shared" si="24"/>
        <v>#DIV/0!</v>
      </c>
    </row>
    <row r="467" spans="1:5" s="137" customFormat="1" ht="25.5">
      <c r="A467" s="107">
        <v>352</v>
      </c>
      <c r="B467" s="301" t="s">
        <v>181</v>
      </c>
      <c r="C467" s="88">
        <f>C468+C469</f>
        <v>80000</v>
      </c>
      <c r="D467" s="88">
        <f>D468+D469</f>
        <v>0</v>
      </c>
      <c r="E467" s="89">
        <f t="shared" si="24"/>
        <v>0</v>
      </c>
    </row>
    <row r="468" spans="1:5" s="87" customFormat="1" ht="12.75" hidden="1">
      <c r="A468" s="280">
        <v>3522</v>
      </c>
      <c r="B468" s="100" t="s">
        <v>2</v>
      </c>
      <c r="C468" s="199">
        <v>80000</v>
      </c>
      <c r="D468" s="111">
        <v>0</v>
      </c>
      <c r="E468" s="164">
        <v>0</v>
      </c>
    </row>
    <row r="469" spans="1:5" s="137" customFormat="1" ht="12.75" hidden="1">
      <c r="A469" s="280">
        <v>3523</v>
      </c>
      <c r="B469" s="100" t="s">
        <v>172</v>
      </c>
      <c r="C469" s="111">
        <v>0</v>
      </c>
      <c r="D469" s="111">
        <v>0</v>
      </c>
      <c r="E469" s="164" t="e">
        <f t="shared" si="24"/>
        <v>#DIV/0!</v>
      </c>
    </row>
    <row r="470" spans="1:5" s="137" customFormat="1" ht="12.75">
      <c r="A470" s="107">
        <v>36</v>
      </c>
      <c r="B470" s="96" t="s">
        <v>67</v>
      </c>
      <c r="C470" s="88">
        <f>C471</f>
        <v>22200000</v>
      </c>
      <c r="D470" s="88">
        <f>D471</f>
        <v>14321654.64</v>
      </c>
      <c r="E470" s="89">
        <f t="shared" si="24"/>
        <v>64.51195783783784</v>
      </c>
    </row>
    <row r="471" spans="1:5" s="138" customFormat="1" ht="12.75">
      <c r="A471" s="107">
        <v>363</v>
      </c>
      <c r="B471" s="281" t="s">
        <v>163</v>
      </c>
      <c r="C471" s="88">
        <f>C472</f>
        <v>22200000</v>
      </c>
      <c r="D471" s="88">
        <f>D472</f>
        <v>14321654.64</v>
      </c>
      <c r="E471" s="89">
        <f t="shared" si="24"/>
        <v>64.51195783783784</v>
      </c>
    </row>
    <row r="472" spans="1:5" s="137" customFormat="1" ht="12.75">
      <c r="A472" s="280">
        <v>3632</v>
      </c>
      <c r="B472" s="100" t="s">
        <v>164</v>
      </c>
      <c r="C472" s="199">
        <v>22200000</v>
      </c>
      <c r="D472" s="111">
        <v>14321654.64</v>
      </c>
      <c r="E472" s="164"/>
    </row>
    <row r="473" spans="1:5" s="138" customFormat="1" ht="12.75">
      <c r="A473" s="107">
        <v>38</v>
      </c>
      <c r="B473" s="291" t="s">
        <v>68</v>
      </c>
      <c r="C473" s="88">
        <f>C474+C476</f>
        <v>4400000</v>
      </c>
      <c r="D473" s="88">
        <f>D474+D476</f>
        <v>522085.44</v>
      </c>
      <c r="E473" s="89">
        <f t="shared" si="24"/>
        <v>11.865578181818181</v>
      </c>
    </row>
    <row r="474" spans="1:5" s="138" customFormat="1" ht="12.75">
      <c r="A474" s="107">
        <v>381</v>
      </c>
      <c r="B474" s="291" t="s">
        <v>44</v>
      </c>
      <c r="C474" s="88">
        <f>C475</f>
        <v>4400000</v>
      </c>
      <c r="D474" s="88">
        <f>D475</f>
        <v>522085.44</v>
      </c>
      <c r="E474" s="89">
        <f t="shared" si="24"/>
        <v>11.865578181818181</v>
      </c>
    </row>
    <row r="475" spans="1:5" s="137" customFormat="1" ht="12.75">
      <c r="A475" s="280">
        <v>3811</v>
      </c>
      <c r="B475" s="100" t="s">
        <v>20</v>
      </c>
      <c r="C475" s="199">
        <v>4400000</v>
      </c>
      <c r="D475" s="111">
        <v>522085.44</v>
      </c>
      <c r="E475" s="164"/>
    </row>
    <row r="476" spans="1:5" s="138" customFormat="1" ht="12.75" hidden="1">
      <c r="A476" s="107">
        <v>382</v>
      </c>
      <c r="B476" s="291" t="s">
        <v>104</v>
      </c>
      <c r="C476" s="88">
        <f>C477</f>
        <v>0</v>
      </c>
      <c r="D476" s="88">
        <f>D477</f>
        <v>0</v>
      </c>
      <c r="E476" s="89">
        <v>0</v>
      </c>
    </row>
    <row r="477" spans="1:5" s="137" customFormat="1" ht="12.75" hidden="1">
      <c r="A477" s="280">
        <v>3822</v>
      </c>
      <c r="B477" s="100" t="s">
        <v>103</v>
      </c>
      <c r="C477" s="111">
        <v>0</v>
      </c>
      <c r="D477" s="111">
        <v>0</v>
      </c>
      <c r="E477" s="164">
        <v>0</v>
      </c>
    </row>
    <row r="478" spans="1:5" s="138" customFormat="1" ht="12.75" hidden="1">
      <c r="A478" s="107">
        <v>5</v>
      </c>
      <c r="B478" s="102" t="s">
        <v>32</v>
      </c>
      <c r="C478" s="88">
        <f>C479</f>
        <v>0</v>
      </c>
      <c r="D478" s="88">
        <f>D479</f>
        <v>0</v>
      </c>
      <c r="E478" s="89" t="e">
        <f t="shared" si="24"/>
        <v>#DIV/0!</v>
      </c>
    </row>
    <row r="479" spans="1:5" s="138" customFormat="1" ht="12.75" hidden="1">
      <c r="A479" s="107">
        <v>51</v>
      </c>
      <c r="B479" s="101" t="s">
        <v>33</v>
      </c>
      <c r="C479" s="88">
        <f>C480+C482</f>
        <v>0</v>
      </c>
      <c r="D479" s="88">
        <f>D480+D482</f>
        <v>0</v>
      </c>
      <c r="E479" s="89" t="e">
        <f t="shared" si="24"/>
        <v>#DIV/0!</v>
      </c>
    </row>
    <row r="480" spans="1:5" s="138" customFormat="1" ht="12.75" hidden="1">
      <c r="A480" s="107">
        <v>514</v>
      </c>
      <c r="B480" s="296" t="s">
        <v>111</v>
      </c>
      <c r="C480" s="88">
        <f>C481</f>
        <v>0</v>
      </c>
      <c r="D480" s="88">
        <f>D481</f>
        <v>0</v>
      </c>
      <c r="E480" s="89">
        <v>0</v>
      </c>
    </row>
    <row r="481" spans="1:5" s="137" customFormat="1" ht="12.75" hidden="1">
      <c r="A481" s="280">
        <v>5141</v>
      </c>
      <c r="B481" s="100" t="s">
        <v>109</v>
      </c>
      <c r="C481" s="111">
        <v>0</v>
      </c>
      <c r="D481" s="111">
        <v>0</v>
      </c>
      <c r="E481" s="164">
        <v>0</v>
      </c>
    </row>
    <row r="482" spans="1:5" s="138" customFormat="1" ht="25.5" hidden="1">
      <c r="A482" s="107">
        <v>516</v>
      </c>
      <c r="B482" s="296" t="s">
        <v>169</v>
      </c>
      <c r="C482" s="88">
        <f>C483</f>
        <v>0</v>
      </c>
      <c r="D482" s="88">
        <f>D483</f>
        <v>0</v>
      </c>
      <c r="E482" s="89" t="e">
        <f t="shared" si="24"/>
        <v>#DIV/0!</v>
      </c>
    </row>
    <row r="483" spans="1:5" s="137" customFormat="1" ht="12.75" hidden="1">
      <c r="A483" s="280">
        <v>5163</v>
      </c>
      <c r="B483" s="300" t="s">
        <v>170</v>
      </c>
      <c r="C483" s="111">
        <v>0</v>
      </c>
      <c r="D483" s="111">
        <v>0</v>
      </c>
      <c r="E483" s="164" t="e">
        <f t="shared" si="24"/>
        <v>#DIV/0!</v>
      </c>
    </row>
    <row r="484" spans="1:5" s="137" customFormat="1" ht="12.75">
      <c r="A484" s="280"/>
      <c r="B484" s="100"/>
      <c r="C484" s="111"/>
      <c r="D484" s="111"/>
      <c r="E484" s="89"/>
    </row>
    <row r="485" spans="1:5" s="138" customFormat="1" ht="12.75">
      <c r="A485" s="276" t="s">
        <v>130</v>
      </c>
      <c r="B485" s="103" t="s">
        <v>148</v>
      </c>
      <c r="C485" s="88">
        <f>C486+C499</f>
        <v>1000000</v>
      </c>
      <c r="D485" s="88">
        <f>D486+D499</f>
        <v>0</v>
      </c>
      <c r="E485" s="89">
        <f t="shared" si="24"/>
        <v>0</v>
      </c>
    </row>
    <row r="486" spans="1:5" s="138" customFormat="1" ht="12.75" hidden="1">
      <c r="A486" s="107">
        <v>3</v>
      </c>
      <c r="B486" s="277" t="s">
        <v>45</v>
      </c>
      <c r="C486" s="88">
        <f>C487+C493+C496</f>
        <v>0</v>
      </c>
      <c r="D486" s="88">
        <f>D487+D493+D496</f>
        <v>0</v>
      </c>
      <c r="E486" s="89" t="e">
        <f t="shared" si="24"/>
        <v>#DIV/0!</v>
      </c>
    </row>
    <row r="487" spans="1:5" s="138" customFormat="1" ht="12.75" hidden="1">
      <c r="A487" s="107">
        <v>35</v>
      </c>
      <c r="B487" s="282" t="s">
        <v>17</v>
      </c>
      <c r="C487" s="88">
        <f>C488+C490</f>
        <v>0</v>
      </c>
      <c r="D487" s="88">
        <f>D488+D490</f>
        <v>0</v>
      </c>
      <c r="E487" s="89" t="e">
        <f t="shared" si="24"/>
        <v>#DIV/0!</v>
      </c>
    </row>
    <row r="488" spans="1:5" s="136" customFormat="1" ht="12.75" hidden="1">
      <c r="A488" s="107">
        <v>351</v>
      </c>
      <c r="B488" s="282" t="s">
        <v>0</v>
      </c>
      <c r="C488" s="88">
        <f>C489</f>
        <v>0</v>
      </c>
      <c r="D488" s="88">
        <f>D489</f>
        <v>0</v>
      </c>
      <c r="E488" s="89">
        <v>0</v>
      </c>
    </row>
    <row r="489" spans="1:5" s="137" customFormat="1" ht="12.75" hidden="1">
      <c r="A489" s="280">
        <v>3512</v>
      </c>
      <c r="B489" s="285" t="s">
        <v>0</v>
      </c>
      <c r="C489" s="111">
        <v>0</v>
      </c>
      <c r="D489" s="111">
        <v>0</v>
      </c>
      <c r="E489" s="164">
        <v>0</v>
      </c>
    </row>
    <row r="490" spans="1:5" s="138" customFormat="1" ht="25.5" hidden="1">
      <c r="A490" s="107">
        <v>352</v>
      </c>
      <c r="B490" s="301" t="s">
        <v>181</v>
      </c>
      <c r="C490" s="88">
        <f>C491+C492</f>
        <v>0</v>
      </c>
      <c r="D490" s="88">
        <f>D491+D492</f>
        <v>0</v>
      </c>
      <c r="E490" s="89" t="e">
        <f t="shared" si="24"/>
        <v>#DIV/0!</v>
      </c>
    </row>
    <row r="491" spans="1:5" s="137" customFormat="1" ht="12.75" hidden="1">
      <c r="A491" s="280">
        <v>3522</v>
      </c>
      <c r="B491" s="100" t="s">
        <v>2</v>
      </c>
      <c r="C491" s="111">
        <v>0</v>
      </c>
      <c r="D491" s="111">
        <v>0</v>
      </c>
      <c r="E491" s="164" t="e">
        <f t="shared" si="24"/>
        <v>#DIV/0!</v>
      </c>
    </row>
    <row r="492" spans="1:5" s="137" customFormat="1" ht="12.75" hidden="1">
      <c r="A492" s="280">
        <v>3523</v>
      </c>
      <c r="B492" s="285" t="s">
        <v>162</v>
      </c>
      <c r="C492" s="111">
        <v>0</v>
      </c>
      <c r="D492" s="111">
        <v>0</v>
      </c>
      <c r="E492" s="164" t="e">
        <f t="shared" si="24"/>
        <v>#DIV/0!</v>
      </c>
    </row>
    <row r="493" spans="1:5" s="138" customFormat="1" ht="12.75" hidden="1">
      <c r="A493" s="107">
        <v>36</v>
      </c>
      <c r="B493" s="96" t="s">
        <v>67</v>
      </c>
      <c r="C493" s="88">
        <f>C494</f>
        <v>0</v>
      </c>
      <c r="D493" s="88">
        <f>D494</f>
        <v>0</v>
      </c>
      <c r="E493" s="89">
        <v>0</v>
      </c>
    </row>
    <row r="494" spans="1:5" s="138" customFormat="1" ht="12.75" hidden="1">
      <c r="A494" s="107">
        <v>363</v>
      </c>
      <c r="B494" s="281" t="s">
        <v>163</v>
      </c>
      <c r="C494" s="88">
        <f>C495</f>
        <v>0</v>
      </c>
      <c r="D494" s="88">
        <f>D495</f>
        <v>0</v>
      </c>
      <c r="E494" s="89">
        <v>0</v>
      </c>
    </row>
    <row r="495" spans="1:5" s="137" customFormat="1" ht="12.75" hidden="1">
      <c r="A495" s="280">
        <v>3632</v>
      </c>
      <c r="B495" s="100" t="s">
        <v>164</v>
      </c>
      <c r="C495" s="111">
        <v>0</v>
      </c>
      <c r="D495" s="111">
        <v>0</v>
      </c>
      <c r="E495" s="164">
        <v>0</v>
      </c>
    </row>
    <row r="496" spans="1:5" s="138" customFormat="1" ht="12.75" hidden="1">
      <c r="A496" s="107">
        <v>38</v>
      </c>
      <c r="B496" s="291" t="s">
        <v>68</v>
      </c>
      <c r="C496" s="88">
        <f>C497</f>
        <v>0</v>
      </c>
      <c r="D496" s="88">
        <f>D497</f>
        <v>0</v>
      </c>
      <c r="E496" s="89">
        <v>0</v>
      </c>
    </row>
    <row r="497" spans="1:5" s="138" customFormat="1" ht="12.75" hidden="1">
      <c r="A497" s="107">
        <v>381</v>
      </c>
      <c r="B497" s="291" t="s">
        <v>44</v>
      </c>
      <c r="C497" s="88">
        <f>C498</f>
        <v>0</v>
      </c>
      <c r="D497" s="88">
        <f>D498</f>
        <v>0</v>
      </c>
      <c r="E497" s="89">
        <v>0</v>
      </c>
    </row>
    <row r="498" spans="1:5" s="137" customFormat="1" ht="12.75" hidden="1">
      <c r="A498" s="280">
        <v>3811</v>
      </c>
      <c r="B498" s="100" t="s">
        <v>20</v>
      </c>
      <c r="C498" s="111">
        <v>0</v>
      </c>
      <c r="D498" s="111">
        <v>0</v>
      </c>
      <c r="E498" s="164">
        <v>0</v>
      </c>
    </row>
    <row r="499" spans="1:5" s="138" customFormat="1" ht="12.75" hidden="1">
      <c r="A499" s="107">
        <v>5</v>
      </c>
      <c r="B499" s="102" t="s">
        <v>32</v>
      </c>
      <c r="C499" s="88">
        <f>C500</f>
        <v>1000000</v>
      </c>
      <c r="D499" s="88">
        <f>D500</f>
        <v>0</v>
      </c>
      <c r="E499" s="89">
        <f t="shared" si="24"/>
        <v>0</v>
      </c>
    </row>
    <row r="500" spans="1:5" s="136" customFormat="1" ht="12.75">
      <c r="A500" s="107">
        <v>51</v>
      </c>
      <c r="B500" s="101" t="s">
        <v>33</v>
      </c>
      <c r="C500" s="88">
        <f>C501+C503</f>
        <v>1000000</v>
      </c>
      <c r="D500" s="88">
        <f>D501+D503</f>
        <v>0</v>
      </c>
      <c r="E500" s="89">
        <f t="shared" si="24"/>
        <v>0</v>
      </c>
    </row>
    <row r="501" spans="1:5" s="138" customFormat="1" ht="12.75" hidden="1">
      <c r="A501" s="107">
        <v>514</v>
      </c>
      <c r="B501" s="296" t="s">
        <v>111</v>
      </c>
      <c r="C501" s="88">
        <f>C502</f>
        <v>0</v>
      </c>
      <c r="D501" s="88">
        <f>D502</f>
        <v>0</v>
      </c>
      <c r="E501" s="89">
        <v>0</v>
      </c>
    </row>
    <row r="502" spans="1:5" s="137" customFormat="1" ht="12.75" hidden="1">
      <c r="A502" s="280">
        <v>5141</v>
      </c>
      <c r="B502" s="100" t="s">
        <v>109</v>
      </c>
      <c r="C502" s="111">
        <v>0</v>
      </c>
      <c r="D502" s="111">
        <v>0</v>
      </c>
      <c r="E502" s="164">
        <v>0</v>
      </c>
    </row>
    <row r="503" spans="1:5" s="138" customFormat="1" ht="25.5">
      <c r="A503" s="107">
        <v>516</v>
      </c>
      <c r="B503" s="296" t="s">
        <v>169</v>
      </c>
      <c r="C503" s="88">
        <f>C504</f>
        <v>1000000</v>
      </c>
      <c r="D503" s="88">
        <f>D504</f>
        <v>0</v>
      </c>
      <c r="E503" s="89">
        <f t="shared" si="24"/>
        <v>0</v>
      </c>
    </row>
    <row r="504" spans="1:5" s="137" customFormat="1" ht="12.75" hidden="1">
      <c r="A504" s="280">
        <v>5163</v>
      </c>
      <c r="B504" s="300" t="s">
        <v>170</v>
      </c>
      <c r="C504" s="199">
        <v>1000000</v>
      </c>
      <c r="D504" s="111">
        <v>0</v>
      </c>
      <c r="E504" s="164">
        <f t="shared" si="24"/>
        <v>0</v>
      </c>
    </row>
    <row r="505" spans="1:5" s="137" customFormat="1" ht="12.75">
      <c r="A505" s="280"/>
      <c r="B505" s="100"/>
      <c r="C505" s="111"/>
      <c r="D505" s="111"/>
      <c r="E505" s="89"/>
    </row>
    <row r="506" spans="1:5" s="138" customFormat="1" ht="25.5">
      <c r="A506" s="276" t="s">
        <v>131</v>
      </c>
      <c r="B506" s="103" t="s">
        <v>174</v>
      </c>
      <c r="C506" s="88">
        <f>C507</f>
        <v>2300000</v>
      </c>
      <c r="D506" s="88">
        <f>D507</f>
        <v>1398290.14</v>
      </c>
      <c r="E506" s="89">
        <f t="shared" si="24"/>
        <v>60.795223478260866</v>
      </c>
    </row>
    <row r="507" spans="1:5" s="138" customFormat="1" ht="12.75" hidden="1">
      <c r="A507" s="297">
        <v>3</v>
      </c>
      <c r="B507" s="277" t="s">
        <v>45</v>
      </c>
      <c r="C507" s="88">
        <f>C508+C514+C519+C522</f>
        <v>2300000</v>
      </c>
      <c r="D507" s="88">
        <f>D508+D514+D519+D522</f>
        <v>1398290.14</v>
      </c>
      <c r="E507" s="89">
        <f t="shared" si="24"/>
        <v>60.795223478260866</v>
      </c>
    </row>
    <row r="508" spans="1:5" s="138" customFormat="1" ht="12.75">
      <c r="A508" s="276">
        <v>32</v>
      </c>
      <c r="B508" s="282" t="s">
        <v>4</v>
      </c>
      <c r="C508" s="88">
        <f>C509+C512</f>
        <v>200000</v>
      </c>
      <c r="D508" s="88">
        <f>D509+D512</f>
        <v>0</v>
      </c>
      <c r="E508" s="89">
        <f t="shared" si="24"/>
        <v>0</v>
      </c>
    </row>
    <row r="509" spans="1:5" s="138" customFormat="1" ht="12.75">
      <c r="A509" s="276">
        <v>323</v>
      </c>
      <c r="B509" s="287" t="s">
        <v>12</v>
      </c>
      <c r="C509" s="88">
        <f>C510+C511</f>
        <v>200000</v>
      </c>
      <c r="D509" s="88">
        <f>D510+D511</f>
        <v>0</v>
      </c>
      <c r="E509" s="89">
        <f t="shared" si="24"/>
        <v>0</v>
      </c>
    </row>
    <row r="510" spans="1:5" s="137" customFormat="1" ht="12.75" hidden="1">
      <c r="A510" s="280">
        <v>3233</v>
      </c>
      <c r="B510" s="283" t="s">
        <v>57</v>
      </c>
      <c r="C510" s="199">
        <v>100000</v>
      </c>
      <c r="D510" s="111">
        <v>0</v>
      </c>
      <c r="E510" s="164">
        <f t="shared" si="24"/>
        <v>0</v>
      </c>
    </row>
    <row r="511" spans="1:5" s="147" customFormat="1" ht="12.75" hidden="1">
      <c r="A511" s="280">
        <v>3237</v>
      </c>
      <c r="B511" s="283" t="s">
        <v>14</v>
      </c>
      <c r="C511" s="199">
        <v>100000</v>
      </c>
      <c r="D511" s="111">
        <v>0</v>
      </c>
      <c r="E511" s="164">
        <f t="shared" si="24"/>
        <v>0</v>
      </c>
    </row>
    <row r="512" spans="1:5" s="139" customFormat="1" ht="12.75" hidden="1">
      <c r="A512" s="107">
        <v>329</v>
      </c>
      <c r="B512" s="279" t="s">
        <v>62</v>
      </c>
      <c r="C512" s="88">
        <f>C513</f>
        <v>0</v>
      </c>
      <c r="D512" s="88">
        <f>D513</f>
        <v>0</v>
      </c>
      <c r="E512" s="89" t="e">
        <f t="shared" si="24"/>
        <v>#DIV/0!</v>
      </c>
    </row>
    <row r="513" spans="1:5" s="140" customFormat="1" ht="12.75" hidden="1">
      <c r="A513" s="280">
        <v>3299</v>
      </c>
      <c r="B513" s="100" t="s">
        <v>62</v>
      </c>
      <c r="C513" s="111">
        <v>0</v>
      </c>
      <c r="D513" s="111">
        <v>0</v>
      </c>
      <c r="E513" s="89" t="e">
        <f t="shared" si="24"/>
        <v>#DIV/0!</v>
      </c>
    </row>
    <row r="514" spans="1:5" s="139" customFormat="1" ht="12.75">
      <c r="A514" s="107">
        <v>35</v>
      </c>
      <c r="B514" s="282" t="s">
        <v>17</v>
      </c>
      <c r="C514" s="88">
        <f>C515+C517</f>
        <v>1000000</v>
      </c>
      <c r="D514" s="88">
        <f>D515+D517</f>
        <v>473663.47</v>
      </c>
      <c r="E514" s="89">
        <f t="shared" si="24"/>
        <v>47.366347</v>
      </c>
    </row>
    <row r="515" spans="1:5" s="139" customFormat="1" ht="12.75" hidden="1">
      <c r="A515" s="107">
        <v>351</v>
      </c>
      <c r="B515" s="282" t="s">
        <v>0</v>
      </c>
      <c r="C515" s="88">
        <f>C516</f>
        <v>0</v>
      </c>
      <c r="D515" s="88">
        <f>D516</f>
        <v>0</v>
      </c>
      <c r="E515" s="89" t="e">
        <f t="shared" si="24"/>
        <v>#DIV/0!</v>
      </c>
    </row>
    <row r="516" spans="1:5" s="140" customFormat="1" ht="12.75" hidden="1">
      <c r="A516" s="280">
        <v>3512</v>
      </c>
      <c r="B516" s="100" t="s">
        <v>0</v>
      </c>
      <c r="C516" s="111">
        <v>0</v>
      </c>
      <c r="D516" s="111">
        <v>0</v>
      </c>
      <c r="E516" s="89" t="e">
        <f t="shared" si="24"/>
        <v>#DIV/0!</v>
      </c>
    </row>
    <row r="517" spans="1:5" s="139" customFormat="1" ht="25.5">
      <c r="A517" s="107">
        <v>352</v>
      </c>
      <c r="B517" s="301" t="s">
        <v>181</v>
      </c>
      <c r="C517" s="88">
        <f>C518</f>
        <v>1000000</v>
      </c>
      <c r="D517" s="88">
        <f>D518</f>
        <v>473663.47</v>
      </c>
      <c r="E517" s="89">
        <f t="shared" si="24"/>
        <v>47.366347</v>
      </c>
    </row>
    <row r="518" spans="1:5" s="147" customFormat="1" ht="12.75">
      <c r="A518" s="280">
        <v>3522</v>
      </c>
      <c r="B518" s="100" t="s">
        <v>2</v>
      </c>
      <c r="C518" s="199">
        <v>1000000</v>
      </c>
      <c r="D518" s="111">
        <v>473663.47</v>
      </c>
      <c r="E518" s="164"/>
    </row>
    <row r="519" spans="1:5" s="139" customFormat="1" ht="12.75">
      <c r="A519" s="107">
        <v>36</v>
      </c>
      <c r="B519" s="96" t="s">
        <v>67</v>
      </c>
      <c r="C519" s="88">
        <f>C520</f>
        <v>600000</v>
      </c>
      <c r="D519" s="88">
        <f>D520</f>
        <v>615754.47</v>
      </c>
      <c r="E519" s="89">
        <f t="shared" si="24"/>
        <v>102.625745</v>
      </c>
    </row>
    <row r="520" spans="1:5" s="139" customFormat="1" ht="12.75">
      <c r="A520" s="107">
        <v>363</v>
      </c>
      <c r="B520" s="281" t="s">
        <v>163</v>
      </c>
      <c r="C520" s="88">
        <f>C521</f>
        <v>600000</v>
      </c>
      <c r="D520" s="88">
        <f>D521</f>
        <v>615754.47</v>
      </c>
      <c r="E520" s="89">
        <f t="shared" si="24"/>
        <v>102.625745</v>
      </c>
    </row>
    <row r="521" spans="1:5" s="147" customFormat="1" ht="12.75">
      <c r="A521" s="280">
        <v>3632</v>
      </c>
      <c r="B521" s="100" t="s">
        <v>164</v>
      </c>
      <c r="C521" s="199">
        <v>600000</v>
      </c>
      <c r="D521" s="111">
        <v>615754.47</v>
      </c>
      <c r="E521" s="164"/>
    </row>
    <row r="522" spans="1:5" s="139" customFormat="1" ht="12.75">
      <c r="A522" s="107">
        <v>38</v>
      </c>
      <c r="B522" s="291" t="s">
        <v>68</v>
      </c>
      <c r="C522" s="88">
        <f>C523</f>
        <v>500000</v>
      </c>
      <c r="D522" s="88">
        <f>D523</f>
        <v>308872.2</v>
      </c>
      <c r="E522" s="89">
        <f t="shared" si="24"/>
        <v>61.77444</v>
      </c>
    </row>
    <row r="523" spans="1:5" s="139" customFormat="1" ht="12.75">
      <c r="A523" s="107">
        <v>381</v>
      </c>
      <c r="B523" s="291" t="s">
        <v>44</v>
      </c>
      <c r="C523" s="88">
        <f>C524</f>
        <v>500000</v>
      </c>
      <c r="D523" s="88">
        <f>D524</f>
        <v>308872.2</v>
      </c>
      <c r="E523" s="89">
        <f aca="true" t="shared" si="25" ref="E523:E584">D523/C523*100</f>
        <v>61.77444</v>
      </c>
    </row>
    <row r="524" spans="1:5" s="147" customFormat="1" ht="12.75">
      <c r="A524" s="280">
        <v>3811</v>
      </c>
      <c r="B524" s="100" t="s">
        <v>20</v>
      </c>
      <c r="C524" s="199">
        <v>500000</v>
      </c>
      <c r="D524" s="111">
        <v>308872.2</v>
      </c>
      <c r="E524" s="164"/>
    </row>
    <row r="525" spans="1:5" ht="12.75">
      <c r="A525" s="280"/>
      <c r="B525" s="100"/>
      <c r="C525" s="111"/>
      <c r="D525" s="111"/>
      <c r="E525" s="89"/>
    </row>
    <row r="526" spans="1:5" s="139" customFormat="1" ht="25.5">
      <c r="A526" s="276" t="s">
        <v>132</v>
      </c>
      <c r="B526" s="103" t="s">
        <v>149</v>
      </c>
      <c r="C526" s="88">
        <f>C527</f>
        <v>487000</v>
      </c>
      <c r="D526" s="88">
        <f>D527</f>
        <v>317515.56</v>
      </c>
      <c r="E526" s="89">
        <f t="shared" si="25"/>
        <v>65.19826694045175</v>
      </c>
    </row>
    <row r="527" spans="1:5" s="139" customFormat="1" ht="12.75" hidden="1">
      <c r="A527" s="297">
        <v>3</v>
      </c>
      <c r="B527" s="277" t="s">
        <v>45</v>
      </c>
      <c r="C527" s="88">
        <f>C528+C531+C534</f>
        <v>487000</v>
      </c>
      <c r="D527" s="88">
        <f>D528+D531+D534</f>
        <v>317515.56</v>
      </c>
      <c r="E527" s="89">
        <f t="shared" si="25"/>
        <v>65.19826694045175</v>
      </c>
    </row>
    <row r="528" spans="1:5" s="139" customFormat="1" ht="12.75" hidden="1">
      <c r="A528" s="276">
        <v>32</v>
      </c>
      <c r="B528" s="282" t="s">
        <v>4</v>
      </c>
      <c r="C528" s="88">
        <f>C529</f>
        <v>0</v>
      </c>
      <c r="D528" s="88">
        <f>D529</f>
        <v>0</v>
      </c>
      <c r="E528" s="89">
        <v>0</v>
      </c>
    </row>
    <row r="529" spans="1:5" s="139" customFormat="1" ht="12.75" hidden="1">
      <c r="A529" s="107">
        <v>329</v>
      </c>
      <c r="B529" s="279" t="s">
        <v>62</v>
      </c>
      <c r="C529" s="88">
        <f>C530</f>
        <v>0</v>
      </c>
      <c r="D529" s="88">
        <f>D530</f>
        <v>0</v>
      </c>
      <c r="E529" s="89">
        <v>0</v>
      </c>
    </row>
    <row r="530" spans="1:5" s="147" customFormat="1" ht="12.75" hidden="1">
      <c r="A530" s="280">
        <v>3299</v>
      </c>
      <c r="B530" s="100" t="s">
        <v>62</v>
      </c>
      <c r="C530" s="111">
        <v>0</v>
      </c>
      <c r="D530" s="111">
        <v>0</v>
      </c>
      <c r="E530" s="164">
        <v>0</v>
      </c>
    </row>
    <row r="531" spans="1:5" s="139" customFormat="1" ht="12.75" hidden="1">
      <c r="A531" s="107">
        <v>36</v>
      </c>
      <c r="B531" s="96" t="s">
        <v>67</v>
      </c>
      <c r="C531" s="88">
        <f>C532</f>
        <v>0</v>
      </c>
      <c r="D531" s="88">
        <f>D532</f>
        <v>0</v>
      </c>
      <c r="E531" s="89">
        <v>0</v>
      </c>
    </row>
    <row r="532" spans="1:5" s="139" customFormat="1" ht="12.75" hidden="1">
      <c r="A532" s="107">
        <v>363</v>
      </c>
      <c r="B532" s="281" t="s">
        <v>163</v>
      </c>
      <c r="C532" s="88">
        <f>C533</f>
        <v>0</v>
      </c>
      <c r="D532" s="88">
        <f>D533</f>
        <v>0</v>
      </c>
      <c r="E532" s="89">
        <v>0</v>
      </c>
    </row>
    <row r="533" spans="1:5" s="147" customFormat="1" ht="12.75" hidden="1">
      <c r="A533" s="280">
        <v>3632</v>
      </c>
      <c r="B533" s="100" t="s">
        <v>164</v>
      </c>
      <c r="C533" s="111">
        <v>0</v>
      </c>
      <c r="D533" s="111">
        <v>0</v>
      </c>
      <c r="E533" s="164">
        <v>0</v>
      </c>
    </row>
    <row r="534" spans="1:5" s="139" customFormat="1" ht="12.75">
      <c r="A534" s="107">
        <v>38</v>
      </c>
      <c r="B534" s="291" t="s">
        <v>68</v>
      </c>
      <c r="C534" s="88">
        <f>C535</f>
        <v>487000</v>
      </c>
      <c r="D534" s="88">
        <f>D535</f>
        <v>317515.56</v>
      </c>
      <c r="E534" s="89">
        <f t="shared" si="25"/>
        <v>65.19826694045175</v>
      </c>
    </row>
    <row r="535" spans="1:5" s="139" customFormat="1" ht="12.75">
      <c r="A535" s="107">
        <v>381</v>
      </c>
      <c r="B535" s="291" t="s">
        <v>44</v>
      </c>
      <c r="C535" s="88">
        <f>C536</f>
        <v>487000</v>
      </c>
      <c r="D535" s="88">
        <f>D536</f>
        <v>317515.56</v>
      </c>
      <c r="E535" s="89">
        <f t="shared" si="25"/>
        <v>65.19826694045175</v>
      </c>
    </row>
    <row r="536" spans="1:5" s="147" customFormat="1" ht="12.75">
      <c r="A536" s="280">
        <v>3811</v>
      </c>
      <c r="B536" s="100" t="s">
        <v>20</v>
      </c>
      <c r="C536" s="199">
        <v>487000</v>
      </c>
      <c r="D536" s="111">
        <v>317515.56</v>
      </c>
      <c r="E536" s="164"/>
    </row>
    <row r="537" spans="1:5" ht="12.75">
      <c r="A537" s="280"/>
      <c r="B537" s="100"/>
      <c r="C537" s="111"/>
      <c r="D537" s="111"/>
      <c r="E537" s="164"/>
    </row>
    <row r="538" spans="1:5" ht="12.75">
      <c r="A538" s="279" t="s">
        <v>245</v>
      </c>
      <c r="B538" s="99" t="s">
        <v>246</v>
      </c>
      <c r="C538" s="88">
        <f aca="true" t="shared" si="26" ref="C538:D541">C539</f>
        <v>10000000</v>
      </c>
      <c r="D538" s="88">
        <f t="shared" si="26"/>
        <v>0</v>
      </c>
      <c r="E538" s="89">
        <f t="shared" si="25"/>
        <v>0</v>
      </c>
    </row>
    <row r="539" spans="1:5" ht="12.75" hidden="1">
      <c r="A539" s="279">
        <v>5</v>
      </c>
      <c r="B539" s="99" t="s">
        <v>32</v>
      </c>
      <c r="C539" s="88">
        <f t="shared" si="26"/>
        <v>10000000</v>
      </c>
      <c r="D539" s="88">
        <f t="shared" si="26"/>
        <v>0</v>
      </c>
      <c r="E539" s="89">
        <f t="shared" si="25"/>
        <v>0</v>
      </c>
    </row>
    <row r="540" spans="1:5" ht="12.75">
      <c r="A540" s="279">
        <v>53</v>
      </c>
      <c r="B540" s="99" t="s">
        <v>243</v>
      </c>
      <c r="C540" s="88">
        <f t="shared" si="26"/>
        <v>10000000</v>
      </c>
      <c r="D540" s="88">
        <f t="shared" si="26"/>
        <v>0</v>
      </c>
      <c r="E540" s="89">
        <f t="shared" si="25"/>
        <v>0</v>
      </c>
    </row>
    <row r="541" spans="1:5" ht="12.75">
      <c r="A541" s="279">
        <v>532</v>
      </c>
      <c r="B541" s="99" t="s">
        <v>244</v>
      </c>
      <c r="C541" s="88">
        <f t="shared" si="26"/>
        <v>10000000</v>
      </c>
      <c r="D541" s="88">
        <f t="shared" si="26"/>
        <v>0</v>
      </c>
      <c r="E541" s="89">
        <f t="shared" si="25"/>
        <v>0</v>
      </c>
    </row>
    <row r="542" spans="1:5" ht="12.75" hidden="1">
      <c r="A542" s="280">
        <v>5321</v>
      </c>
      <c r="B542" s="100" t="s">
        <v>244</v>
      </c>
      <c r="C542" s="199">
        <v>10000000</v>
      </c>
      <c r="D542" s="111">
        <v>0</v>
      </c>
      <c r="E542" s="164">
        <f t="shared" si="25"/>
        <v>0</v>
      </c>
    </row>
    <row r="543" spans="1:5" ht="12.75">
      <c r="A543" s="280"/>
      <c r="B543" s="100"/>
      <c r="C543" s="111"/>
      <c r="D543" s="111"/>
      <c r="E543" s="89"/>
    </row>
    <row r="544" spans="1:5" s="138" customFormat="1" ht="25.5">
      <c r="A544" s="276" t="s">
        <v>226</v>
      </c>
      <c r="B544" s="103" t="s">
        <v>213</v>
      </c>
      <c r="C544" s="88">
        <f aca="true" t="shared" si="27" ref="C544:D547">C545</f>
        <v>500000</v>
      </c>
      <c r="D544" s="88">
        <f t="shared" si="27"/>
        <v>0</v>
      </c>
      <c r="E544" s="89">
        <f t="shared" si="25"/>
        <v>0</v>
      </c>
    </row>
    <row r="545" spans="1:5" s="138" customFormat="1" ht="12.75" hidden="1">
      <c r="A545" s="297">
        <v>3</v>
      </c>
      <c r="B545" s="277" t="s">
        <v>45</v>
      </c>
      <c r="C545" s="88">
        <f t="shared" si="27"/>
        <v>500000</v>
      </c>
      <c r="D545" s="88">
        <f t="shared" si="27"/>
        <v>0</v>
      </c>
      <c r="E545" s="89">
        <f t="shared" si="25"/>
        <v>0</v>
      </c>
    </row>
    <row r="546" spans="1:5" s="139" customFormat="1" ht="12.75">
      <c r="A546" s="107">
        <v>36</v>
      </c>
      <c r="B546" s="96" t="s">
        <v>67</v>
      </c>
      <c r="C546" s="88">
        <f t="shared" si="27"/>
        <v>500000</v>
      </c>
      <c r="D546" s="88">
        <f t="shared" si="27"/>
        <v>0</v>
      </c>
      <c r="E546" s="89">
        <f t="shared" si="25"/>
        <v>0</v>
      </c>
    </row>
    <row r="547" spans="1:5" s="139" customFormat="1" ht="12.75">
      <c r="A547" s="107">
        <v>363</v>
      </c>
      <c r="B547" s="281" t="s">
        <v>163</v>
      </c>
      <c r="C547" s="88">
        <f t="shared" si="27"/>
        <v>500000</v>
      </c>
      <c r="D547" s="88">
        <f t="shared" si="27"/>
        <v>0</v>
      </c>
      <c r="E547" s="89">
        <f t="shared" si="25"/>
        <v>0</v>
      </c>
    </row>
    <row r="548" spans="1:5" s="147" customFormat="1" ht="12.75" hidden="1">
      <c r="A548" s="280">
        <v>3632</v>
      </c>
      <c r="B548" s="100" t="s">
        <v>164</v>
      </c>
      <c r="C548" s="199">
        <v>500000</v>
      </c>
      <c r="D548" s="111">
        <v>0</v>
      </c>
      <c r="E548" s="164">
        <f t="shared" si="25"/>
        <v>0</v>
      </c>
    </row>
    <row r="549" spans="1:5" ht="12.75">
      <c r="A549" s="280"/>
      <c r="B549" s="100"/>
      <c r="C549" s="111"/>
      <c r="D549" s="111"/>
      <c r="E549" s="89"/>
    </row>
    <row r="550" spans="1:5" s="139" customFormat="1" ht="12.75">
      <c r="A550" s="276" t="s">
        <v>227</v>
      </c>
      <c r="B550" s="103" t="s">
        <v>214</v>
      </c>
      <c r="C550" s="88">
        <f aca="true" t="shared" si="28" ref="C550:D553">C551</f>
        <v>1000000</v>
      </c>
      <c r="D550" s="88">
        <f t="shared" si="28"/>
        <v>0</v>
      </c>
      <c r="E550" s="89">
        <f t="shared" si="25"/>
        <v>0</v>
      </c>
    </row>
    <row r="551" spans="1:5" s="139" customFormat="1" ht="12.75" hidden="1">
      <c r="A551" s="297">
        <v>3</v>
      </c>
      <c r="B551" s="277" t="s">
        <v>45</v>
      </c>
      <c r="C551" s="88">
        <f t="shared" si="28"/>
        <v>1000000</v>
      </c>
      <c r="D551" s="88">
        <f t="shared" si="28"/>
        <v>0</v>
      </c>
      <c r="E551" s="89">
        <f t="shared" si="25"/>
        <v>0</v>
      </c>
    </row>
    <row r="552" spans="1:5" s="139" customFormat="1" ht="12.75">
      <c r="A552" s="276">
        <v>32</v>
      </c>
      <c r="B552" s="282" t="s">
        <v>4</v>
      </c>
      <c r="C552" s="88">
        <f t="shared" si="28"/>
        <v>1000000</v>
      </c>
      <c r="D552" s="88">
        <f t="shared" si="28"/>
        <v>0</v>
      </c>
      <c r="E552" s="89">
        <f t="shared" si="25"/>
        <v>0</v>
      </c>
    </row>
    <row r="553" spans="1:5" s="139" customFormat="1" ht="12.75">
      <c r="A553" s="107">
        <v>323</v>
      </c>
      <c r="B553" s="287" t="s">
        <v>12</v>
      </c>
      <c r="C553" s="88">
        <f t="shared" si="28"/>
        <v>1000000</v>
      </c>
      <c r="D553" s="88">
        <f t="shared" si="28"/>
        <v>0</v>
      </c>
      <c r="E553" s="89">
        <f t="shared" si="25"/>
        <v>0</v>
      </c>
    </row>
    <row r="554" spans="1:5" s="147" customFormat="1" ht="12.75" hidden="1">
      <c r="A554" s="280">
        <v>3237</v>
      </c>
      <c r="B554" s="288" t="s">
        <v>14</v>
      </c>
      <c r="C554" s="200">
        <v>1000000</v>
      </c>
      <c r="D554" s="141">
        <v>0</v>
      </c>
      <c r="E554" s="164">
        <f t="shared" si="25"/>
        <v>0</v>
      </c>
    </row>
    <row r="555" spans="1:5" ht="12.75">
      <c r="A555" s="280"/>
      <c r="B555" s="100"/>
      <c r="C555" s="111"/>
      <c r="D555" s="111"/>
      <c r="E555" s="89"/>
    </row>
    <row r="556" spans="1:5" s="139" customFormat="1" ht="12.75">
      <c r="A556" s="276" t="s">
        <v>228</v>
      </c>
      <c r="B556" s="103" t="s">
        <v>215</v>
      </c>
      <c r="C556" s="88">
        <f aca="true" t="shared" si="29" ref="C556:D559">C557</f>
        <v>15313000</v>
      </c>
      <c r="D556" s="88">
        <f t="shared" si="29"/>
        <v>14385767.78</v>
      </c>
      <c r="E556" s="89">
        <f t="shared" si="25"/>
        <v>93.94480363090184</v>
      </c>
    </row>
    <row r="557" spans="1:5" s="139" customFormat="1" ht="12.75" hidden="1">
      <c r="A557" s="297">
        <v>3</v>
      </c>
      <c r="B557" s="277" t="s">
        <v>45</v>
      </c>
      <c r="C557" s="88">
        <f t="shared" si="29"/>
        <v>15313000</v>
      </c>
      <c r="D557" s="88">
        <f t="shared" si="29"/>
        <v>14385767.78</v>
      </c>
      <c r="E557" s="89">
        <f t="shared" si="25"/>
        <v>93.94480363090184</v>
      </c>
    </row>
    <row r="558" spans="1:5" s="139" customFormat="1" ht="12.75">
      <c r="A558" s="107">
        <v>38</v>
      </c>
      <c r="B558" s="291" t="s">
        <v>68</v>
      </c>
      <c r="C558" s="88">
        <f t="shared" si="29"/>
        <v>15313000</v>
      </c>
      <c r="D558" s="88">
        <f t="shared" si="29"/>
        <v>14385767.78</v>
      </c>
      <c r="E558" s="89">
        <f t="shared" si="25"/>
        <v>93.94480363090184</v>
      </c>
    </row>
    <row r="559" spans="1:5" s="139" customFormat="1" ht="12.75">
      <c r="A559" s="107">
        <v>381</v>
      </c>
      <c r="B559" s="291" t="s">
        <v>44</v>
      </c>
      <c r="C559" s="88">
        <f t="shared" si="29"/>
        <v>15313000</v>
      </c>
      <c r="D559" s="88">
        <f t="shared" si="29"/>
        <v>14385767.78</v>
      </c>
      <c r="E559" s="89">
        <f t="shared" si="25"/>
        <v>93.94480363090184</v>
      </c>
    </row>
    <row r="560" spans="1:5" s="147" customFormat="1" ht="12.75" hidden="1">
      <c r="A560" s="280">
        <v>3811</v>
      </c>
      <c r="B560" s="100" t="s">
        <v>20</v>
      </c>
      <c r="C560" s="199">
        <v>15313000</v>
      </c>
      <c r="D560" s="111">
        <v>14385767.78</v>
      </c>
      <c r="E560" s="164">
        <f t="shared" si="25"/>
        <v>93.94480363090184</v>
      </c>
    </row>
    <row r="561" spans="1:5" ht="12.75">
      <c r="A561" s="280"/>
      <c r="B561" s="100"/>
      <c r="C561" s="111"/>
      <c r="D561" s="111"/>
      <c r="E561" s="89"/>
    </row>
    <row r="562" spans="1:5" s="124" customFormat="1" ht="25.5">
      <c r="A562" s="276" t="s">
        <v>229</v>
      </c>
      <c r="B562" s="103" t="s">
        <v>216</v>
      </c>
      <c r="C562" s="88">
        <f>C563</f>
        <v>4501000</v>
      </c>
      <c r="D562" s="88">
        <f>D563</f>
        <v>101360.51000000001</v>
      </c>
      <c r="E562" s="89">
        <f t="shared" si="25"/>
        <v>2.2519553432570545</v>
      </c>
    </row>
    <row r="563" spans="1:5" s="124" customFormat="1" ht="12.75" hidden="1">
      <c r="A563" s="297">
        <v>3</v>
      </c>
      <c r="B563" s="277" t="s">
        <v>45</v>
      </c>
      <c r="C563" s="88">
        <f>C564</f>
        <v>4501000</v>
      </c>
      <c r="D563" s="88">
        <f>D564</f>
        <v>101360.51000000001</v>
      </c>
      <c r="E563" s="89">
        <f t="shared" si="25"/>
        <v>2.2519553432570545</v>
      </c>
    </row>
    <row r="564" spans="1:5" s="124" customFormat="1" ht="12.75">
      <c r="A564" s="276">
        <v>32</v>
      </c>
      <c r="B564" s="282" t="s">
        <v>4</v>
      </c>
      <c r="C564" s="88">
        <f>C565+C569</f>
        <v>4501000</v>
      </c>
      <c r="D564" s="88">
        <f>D565+D569</f>
        <v>101360.51000000001</v>
      </c>
      <c r="E564" s="89">
        <f t="shared" si="25"/>
        <v>2.2519553432570545</v>
      </c>
    </row>
    <row r="565" spans="1:5" s="124" customFormat="1" ht="12.75">
      <c r="A565" s="107">
        <v>323</v>
      </c>
      <c r="B565" s="287" t="s">
        <v>12</v>
      </c>
      <c r="C565" s="88">
        <f>C566+C567+C568</f>
        <v>4450000</v>
      </c>
      <c r="D565" s="88">
        <f>D566+D567+D568</f>
        <v>72103.01000000001</v>
      </c>
      <c r="E565" s="89">
        <f t="shared" si="25"/>
        <v>1.620292359550562</v>
      </c>
    </row>
    <row r="566" spans="1:5" s="147" customFormat="1" ht="12.75">
      <c r="A566" s="280">
        <v>3233</v>
      </c>
      <c r="B566" s="283" t="s">
        <v>57</v>
      </c>
      <c r="C566" s="199">
        <v>4360000</v>
      </c>
      <c r="D566" s="111">
        <v>40683.15</v>
      </c>
      <c r="E566" s="164"/>
    </row>
    <row r="567" spans="1:5" s="147" customFormat="1" ht="12.75" hidden="1">
      <c r="A567" s="280">
        <v>3235</v>
      </c>
      <c r="B567" s="283" t="s">
        <v>59</v>
      </c>
      <c r="C567" s="199">
        <v>30000</v>
      </c>
      <c r="D567" s="111">
        <v>0</v>
      </c>
      <c r="E567" s="164">
        <f t="shared" si="25"/>
        <v>0</v>
      </c>
    </row>
    <row r="568" spans="1:5" s="147" customFormat="1" ht="12.75">
      <c r="A568" s="280">
        <v>3237</v>
      </c>
      <c r="B568" s="288" t="s">
        <v>14</v>
      </c>
      <c r="C568" s="199">
        <v>60000</v>
      </c>
      <c r="D568" s="111">
        <v>31419.86</v>
      </c>
      <c r="E568" s="164"/>
    </row>
    <row r="569" spans="1:5" s="124" customFormat="1" ht="12.75">
      <c r="A569" s="107">
        <v>329</v>
      </c>
      <c r="B569" s="279" t="s">
        <v>62</v>
      </c>
      <c r="C569" s="88">
        <f>C570+C571</f>
        <v>51000</v>
      </c>
      <c r="D569" s="88">
        <f>D570+D571</f>
        <v>29257.5</v>
      </c>
      <c r="E569" s="89">
        <f t="shared" si="25"/>
        <v>57.367647058823536</v>
      </c>
    </row>
    <row r="570" spans="1:5" s="147" customFormat="1" ht="12.75">
      <c r="A570" s="144">
        <v>3293</v>
      </c>
      <c r="B570" s="289" t="s">
        <v>65</v>
      </c>
      <c r="C570" s="199">
        <v>30000</v>
      </c>
      <c r="D570" s="111">
        <v>29257.5</v>
      </c>
      <c r="E570" s="164"/>
    </row>
    <row r="571" spans="1:5" s="147" customFormat="1" ht="12.75" hidden="1">
      <c r="A571" s="280">
        <v>3299</v>
      </c>
      <c r="B571" s="100" t="s">
        <v>62</v>
      </c>
      <c r="C571" s="199">
        <v>21000</v>
      </c>
      <c r="D571" s="111">
        <v>0</v>
      </c>
      <c r="E571" s="164">
        <f t="shared" si="25"/>
        <v>0</v>
      </c>
    </row>
    <row r="572" spans="1:5" ht="12.75">
      <c r="A572" s="280"/>
      <c r="B572" s="100"/>
      <c r="C572" s="111"/>
      <c r="D572" s="111"/>
      <c r="E572" s="89"/>
    </row>
    <row r="573" spans="1:5" ht="25.5">
      <c r="A573" s="311">
        <v>103</v>
      </c>
      <c r="B573" s="103" t="s">
        <v>91</v>
      </c>
      <c r="C573" s="88">
        <f>C575</f>
        <v>700357000</v>
      </c>
      <c r="D573" s="88">
        <f>D575</f>
        <v>691434882.63</v>
      </c>
      <c r="E573" s="89">
        <f t="shared" si="25"/>
        <v>98.72606151291413</v>
      </c>
    </row>
    <row r="574" spans="1:5" ht="12.75">
      <c r="A574" s="312"/>
      <c r="B574" s="313"/>
      <c r="C574" s="91"/>
      <c r="D574" s="91"/>
      <c r="E574" s="89"/>
    </row>
    <row r="575" spans="1:8" s="139" customFormat="1" ht="12.75">
      <c r="A575" s="92" t="s">
        <v>101</v>
      </c>
      <c r="B575" s="99" t="s">
        <v>92</v>
      </c>
      <c r="C575" s="88">
        <f>C576</f>
        <v>700357000</v>
      </c>
      <c r="D575" s="88">
        <f>D576</f>
        <v>691434882.63</v>
      </c>
      <c r="E575" s="89">
        <f t="shared" si="25"/>
        <v>98.72606151291413</v>
      </c>
      <c r="H575" s="185"/>
    </row>
    <row r="576" spans="1:8" s="139" customFormat="1" ht="12.75" hidden="1">
      <c r="A576" s="297">
        <v>3</v>
      </c>
      <c r="B576" s="277" t="s">
        <v>45</v>
      </c>
      <c r="C576" s="88">
        <f>C577+C583</f>
        <v>700357000</v>
      </c>
      <c r="D576" s="88">
        <f>D577+D583</f>
        <v>691434882.63</v>
      </c>
      <c r="E576" s="89">
        <f t="shared" si="25"/>
        <v>98.72606151291413</v>
      </c>
      <c r="H576" s="185"/>
    </row>
    <row r="577" spans="1:5" s="139" customFormat="1" ht="12.75">
      <c r="A577" s="276">
        <v>32</v>
      </c>
      <c r="B577" s="282" t="s">
        <v>4</v>
      </c>
      <c r="C577" s="88">
        <f>C578+C580</f>
        <v>695277000</v>
      </c>
      <c r="D577" s="88">
        <f>D578+D580</f>
        <v>686992668.68</v>
      </c>
      <c r="E577" s="89">
        <f t="shared" si="25"/>
        <v>98.8084847736945</v>
      </c>
    </row>
    <row r="578" spans="1:5" s="87" customFormat="1" ht="12.75">
      <c r="A578" s="286">
        <v>323</v>
      </c>
      <c r="B578" s="287" t="s">
        <v>12</v>
      </c>
      <c r="C578" s="88">
        <f>C579</f>
        <v>0</v>
      </c>
      <c r="D578" s="88">
        <f>D579</f>
        <v>0</v>
      </c>
      <c r="E578" s="163" t="s">
        <v>182</v>
      </c>
    </row>
    <row r="579" spans="1:5" s="137" customFormat="1" ht="12.75" hidden="1">
      <c r="A579" s="280">
        <v>3232</v>
      </c>
      <c r="B579" s="288" t="s">
        <v>13</v>
      </c>
      <c r="C579" s="91">
        <v>0</v>
      </c>
      <c r="D579" s="91">
        <v>0</v>
      </c>
      <c r="E579" s="180" t="s">
        <v>182</v>
      </c>
    </row>
    <row r="580" spans="1:5" s="139" customFormat="1" ht="12.75">
      <c r="A580" s="107">
        <v>329</v>
      </c>
      <c r="B580" s="279" t="s">
        <v>62</v>
      </c>
      <c r="C580" s="88">
        <f>C581+C582</f>
        <v>695277000</v>
      </c>
      <c r="D580" s="88">
        <f>D581+D582</f>
        <v>686992668.68</v>
      </c>
      <c r="E580" s="89">
        <f t="shared" si="25"/>
        <v>98.8084847736945</v>
      </c>
    </row>
    <row r="581" spans="1:5" s="139" customFormat="1" ht="12.75">
      <c r="A581" s="314">
        <v>3295</v>
      </c>
      <c r="B581" s="90" t="s">
        <v>161</v>
      </c>
      <c r="C581" s="199">
        <v>1000</v>
      </c>
      <c r="D581" s="111">
        <v>437.5</v>
      </c>
      <c r="E581" s="164"/>
    </row>
    <row r="582" spans="1:5" s="147" customFormat="1" ht="12.75">
      <c r="A582" s="314">
        <v>3299</v>
      </c>
      <c r="B582" s="100" t="s">
        <v>62</v>
      </c>
      <c r="C582" s="199">
        <v>695276000</v>
      </c>
      <c r="D582" s="111">
        <v>686992231.18</v>
      </c>
      <c r="E582" s="164"/>
    </row>
    <row r="583" spans="1:5" s="139" customFormat="1" ht="12.75">
      <c r="A583" s="107">
        <v>34</v>
      </c>
      <c r="B583" s="282" t="s">
        <v>16</v>
      </c>
      <c r="C583" s="88">
        <f>C584</f>
        <v>5080000</v>
      </c>
      <c r="D583" s="88">
        <f>D584</f>
        <v>4442213.95</v>
      </c>
      <c r="E583" s="89">
        <f t="shared" si="25"/>
        <v>87.44515649606299</v>
      </c>
    </row>
    <row r="584" spans="1:5" s="139" customFormat="1" ht="12.75">
      <c r="A584" s="107">
        <v>343</v>
      </c>
      <c r="B584" s="279" t="s">
        <v>73</v>
      </c>
      <c r="C584" s="88">
        <f>C585+C586</f>
        <v>5080000</v>
      </c>
      <c r="D584" s="88">
        <f>D585+D586</f>
        <v>4442213.95</v>
      </c>
      <c r="E584" s="89">
        <f t="shared" si="25"/>
        <v>87.44515649606299</v>
      </c>
    </row>
    <row r="585" spans="1:5" s="139" customFormat="1" ht="12.75">
      <c r="A585" s="144">
        <v>3431</v>
      </c>
      <c r="B585" s="300" t="s">
        <v>74</v>
      </c>
      <c r="C585" s="199">
        <v>0</v>
      </c>
      <c r="D585" s="111">
        <v>1511.45</v>
      </c>
      <c r="E585" s="180"/>
    </row>
    <row r="586" spans="1:5" s="147" customFormat="1" ht="12.75">
      <c r="A586" s="314">
        <v>3433</v>
      </c>
      <c r="B586" s="90" t="s">
        <v>100</v>
      </c>
      <c r="C586" s="199">
        <v>5080000</v>
      </c>
      <c r="D586" s="111">
        <v>4440702.5</v>
      </c>
      <c r="E586" s="164"/>
    </row>
    <row r="587" spans="1:2" ht="12.75">
      <c r="A587" s="314"/>
      <c r="B587" s="315"/>
    </row>
    <row r="589" ht="12.75">
      <c r="B589" s="315"/>
    </row>
    <row r="590" ht="12.75">
      <c r="A590" s="314"/>
    </row>
    <row r="591" ht="12.75">
      <c r="B591" s="315"/>
    </row>
    <row r="592" ht="12.75">
      <c r="A592" s="314"/>
    </row>
    <row r="593" ht="12.75">
      <c r="B593" s="316"/>
    </row>
    <row r="594" spans="1:2" ht="12.75">
      <c r="A594" s="314"/>
      <c r="B594" s="317"/>
    </row>
    <row r="596" spans="1:2" ht="12.75">
      <c r="A596" s="314"/>
      <c r="B596" s="315"/>
    </row>
    <row r="598" spans="1:2" ht="12.75">
      <c r="A598" s="314"/>
      <c r="B598" s="315"/>
    </row>
    <row r="600" spans="1:2" ht="12.75">
      <c r="A600" s="314"/>
      <c r="B600" s="315"/>
    </row>
    <row r="602" ht="12.75">
      <c r="A602" s="314"/>
    </row>
    <row r="603" ht="12.75">
      <c r="B603" s="315"/>
    </row>
    <row r="605" spans="1:2" ht="12.75">
      <c r="A605" s="314"/>
      <c r="B605" s="315"/>
    </row>
    <row r="606" ht="12.75">
      <c r="A606" s="314"/>
    </row>
    <row r="607" spans="1:2" ht="12.75">
      <c r="A607" s="314"/>
      <c r="B607" s="316"/>
    </row>
    <row r="608" ht="12.75">
      <c r="B608" s="317"/>
    </row>
    <row r="610" spans="1:2" ht="12.75">
      <c r="A610" s="314"/>
      <c r="B610" s="315"/>
    </row>
    <row r="612" ht="12.75">
      <c r="B612" s="315"/>
    </row>
    <row r="613" ht="12.75">
      <c r="A613" s="314"/>
    </row>
    <row r="614" ht="12.75">
      <c r="B614" s="315"/>
    </row>
    <row r="616" spans="1:2" ht="12.75">
      <c r="A616" s="314"/>
      <c r="B616" s="315"/>
    </row>
    <row r="618" ht="12.75">
      <c r="B618" s="316"/>
    </row>
    <row r="619" spans="1:2" ht="12.75">
      <c r="A619" s="314"/>
      <c r="B619" s="317"/>
    </row>
    <row r="621" ht="12.75">
      <c r="B621" s="315"/>
    </row>
    <row r="622" ht="12.75">
      <c r="A622" s="314"/>
    </row>
    <row r="623" ht="12.75">
      <c r="B623" s="315"/>
    </row>
    <row r="625" spans="1:2" ht="12.75">
      <c r="A625" s="314"/>
      <c r="B625" s="315"/>
    </row>
    <row r="628" ht="12.75">
      <c r="B628" s="315"/>
    </row>
    <row r="630" ht="12.75">
      <c r="B630" s="315"/>
    </row>
    <row r="632" ht="12.75">
      <c r="B632" s="318"/>
    </row>
    <row r="633" ht="12.75">
      <c r="B633" s="317"/>
    </row>
    <row r="635" spans="1:2" ht="12.75">
      <c r="A635" s="314"/>
      <c r="B635" s="315"/>
    </row>
    <row r="637" spans="1:2" ht="12.75">
      <c r="A637" s="314"/>
      <c r="B637" s="315"/>
    </row>
    <row r="639" spans="1:2" ht="12.75">
      <c r="A639" s="314"/>
      <c r="B639" s="315"/>
    </row>
    <row r="642" ht="12.75">
      <c r="B642" s="315"/>
    </row>
    <row r="643" ht="12.75">
      <c r="A643" s="314"/>
    </row>
    <row r="644" ht="12.75">
      <c r="B644" s="315"/>
    </row>
    <row r="645" ht="12.75">
      <c r="A645" s="319"/>
    </row>
    <row r="646" spans="1:2" ht="12.75">
      <c r="A646" s="320"/>
      <c r="B646" s="316"/>
    </row>
    <row r="647" ht="12.75">
      <c r="B647" s="317"/>
    </row>
    <row r="648" ht="12.75">
      <c r="A648" s="314"/>
    </row>
    <row r="649" ht="12.75">
      <c r="B649" s="315"/>
    </row>
    <row r="650" ht="12.75">
      <c r="A650" s="314"/>
    </row>
    <row r="651" ht="12.75">
      <c r="B651" s="316"/>
    </row>
    <row r="652" spans="1:2" ht="12.75">
      <c r="A652" s="314"/>
      <c r="B652" s="317"/>
    </row>
    <row r="654" spans="1:2" ht="12.75">
      <c r="A654" s="319"/>
      <c r="B654" s="315"/>
    </row>
    <row r="655" ht="12.75">
      <c r="A655" s="320"/>
    </row>
    <row r="656" ht="12.75">
      <c r="B656" s="315"/>
    </row>
    <row r="657" ht="12.75">
      <c r="A657" s="314"/>
    </row>
    <row r="658" ht="12.75">
      <c r="B658" s="315"/>
    </row>
    <row r="659" ht="12.75">
      <c r="A659" s="314"/>
    </row>
    <row r="661" spans="1:2" ht="12.75">
      <c r="A661" s="314"/>
      <c r="B661" s="315"/>
    </row>
    <row r="663" spans="1:2" ht="12.75">
      <c r="A663" s="319"/>
      <c r="B663" s="315"/>
    </row>
    <row r="664" ht="12.75">
      <c r="A664" s="320"/>
    </row>
    <row r="665" spans="1:2" ht="12.75">
      <c r="A665" s="319"/>
      <c r="B665" s="316"/>
    </row>
    <row r="666" spans="1:2" ht="12.75">
      <c r="A666" s="320"/>
      <c r="B666" s="317"/>
    </row>
    <row r="668" spans="1:2" ht="12.75">
      <c r="A668" s="314"/>
      <c r="B668" s="315"/>
    </row>
    <row r="670" spans="1:2" ht="12.75">
      <c r="A670" s="314"/>
      <c r="B670" s="315"/>
    </row>
    <row r="672" spans="1:2" ht="12.75">
      <c r="A672" s="319"/>
      <c r="B672" s="316"/>
    </row>
    <row r="673" spans="1:2" ht="12.75">
      <c r="A673" s="320"/>
      <c r="B673" s="317"/>
    </row>
    <row r="675" spans="1:2" ht="12.75">
      <c r="A675" s="314"/>
      <c r="B675" s="315"/>
    </row>
    <row r="677" spans="1:2" ht="12.75">
      <c r="A677" s="314"/>
      <c r="B677" s="315"/>
    </row>
    <row r="679" spans="1:2" ht="12.75">
      <c r="A679" s="319"/>
      <c r="B679" s="316"/>
    </row>
    <row r="680" spans="1:2" ht="12.75">
      <c r="A680" s="320"/>
      <c r="B680" s="317"/>
    </row>
    <row r="681" spans="1:2" ht="12.75">
      <c r="A681" s="321"/>
      <c r="B681" s="317"/>
    </row>
    <row r="683" spans="1:2" ht="12.75">
      <c r="A683" s="314"/>
      <c r="B683" s="315"/>
    </row>
    <row r="685" spans="1:2" ht="12.75">
      <c r="A685" s="314"/>
      <c r="B685" s="315"/>
    </row>
    <row r="687" spans="1:2" ht="12.75">
      <c r="A687" s="319"/>
      <c r="B687" s="316"/>
    </row>
    <row r="688" spans="1:2" ht="12.75">
      <c r="A688" s="320"/>
      <c r="B688" s="317"/>
    </row>
    <row r="689" spans="1:2" ht="12.75">
      <c r="A689" s="320"/>
      <c r="B689" s="317"/>
    </row>
    <row r="690" spans="1:2" ht="12.75">
      <c r="A690" s="320"/>
      <c r="B690" s="317"/>
    </row>
    <row r="691" spans="1:2" ht="12.75">
      <c r="A691" s="320"/>
      <c r="B691" s="317"/>
    </row>
    <row r="692" spans="1:2" ht="12.75">
      <c r="A692" s="320"/>
      <c r="B692" s="317"/>
    </row>
    <row r="693" spans="1:2" ht="12.75">
      <c r="A693" s="320"/>
      <c r="B693" s="317"/>
    </row>
    <row r="694" spans="1:2" ht="12.75">
      <c r="A694" s="320"/>
      <c r="B694" s="317"/>
    </row>
    <row r="696" spans="1:2" ht="12.75">
      <c r="A696" s="314"/>
      <c r="B696" s="315"/>
    </row>
    <row r="698" spans="1:2" ht="12.75">
      <c r="A698" s="314"/>
      <c r="B698" s="315"/>
    </row>
    <row r="700" spans="1:2" ht="12.75">
      <c r="A700" s="319"/>
      <c r="B700" s="316"/>
    </row>
    <row r="701" spans="1:2" ht="12.75">
      <c r="A701" s="320"/>
      <c r="B701" s="317"/>
    </row>
    <row r="702" spans="1:2" ht="12.75">
      <c r="A702" s="320"/>
      <c r="B702" s="317"/>
    </row>
    <row r="704" spans="1:2" ht="12.75">
      <c r="A704" s="314"/>
      <c r="B704" s="315"/>
    </row>
    <row r="706" spans="1:2" ht="12.75">
      <c r="A706" s="314"/>
      <c r="B706" s="315"/>
    </row>
    <row r="708" spans="1:2" ht="12.75">
      <c r="A708" s="319"/>
      <c r="B708" s="316"/>
    </row>
    <row r="709" spans="1:2" ht="12.75">
      <c r="A709" s="320"/>
      <c r="B709" s="317"/>
    </row>
    <row r="710" spans="1:2" ht="12.75">
      <c r="A710" s="320"/>
      <c r="B710" s="317"/>
    </row>
    <row r="712" spans="1:2" ht="12.75">
      <c r="A712" s="314"/>
      <c r="B712" s="315"/>
    </row>
    <row r="714" spans="1:2" ht="12.75">
      <c r="A714" s="314"/>
      <c r="B714" s="315"/>
    </row>
    <row r="716" spans="1:2" ht="12.75">
      <c r="A716" s="319"/>
      <c r="B716" s="316"/>
    </row>
    <row r="717" spans="1:2" ht="12.75">
      <c r="A717" s="320"/>
      <c r="B717" s="317"/>
    </row>
    <row r="719" spans="1:2" ht="12.75">
      <c r="A719" s="314"/>
      <c r="B719" s="315"/>
    </row>
    <row r="721" spans="1:2" ht="12.75">
      <c r="A721" s="314"/>
      <c r="B721" s="315"/>
    </row>
    <row r="723" spans="1:2" ht="12.75">
      <c r="A723" s="319"/>
      <c r="B723" s="316"/>
    </row>
    <row r="724" spans="1:2" ht="12.75">
      <c r="A724" s="320"/>
      <c r="B724" s="317"/>
    </row>
    <row r="725" spans="1:2" ht="12.75">
      <c r="A725" s="320"/>
      <c r="B725" s="317"/>
    </row>
    <row r="727" spans="1:2" ht="12.75">
      <c r="A727" s="314"/>
      <c r="B727" s="315"/>
    </row>
    <row r="729" spans="1:2" ht="12.75">
      <c r="A729" s="314"/>
      <c r="B729" s="315"/>
    </row>
    <row r="731" spans="1:2" ht="12.75">
      <c r="A731" s="319"/>
      <c r="B731" s="316"/>
    </row>
    <row r="732" spans="1:2" ht="12.75">
      <c r="A732" s="320"/>
      <c r="B732" s="317"/>
    </row>
    <row r="734" spans="1:2" ht="12.75">
      <c r="A734" s="314"/>
      <c r="B734" s="315"/>
    </row>
    <row r="736" spans="1:2" ht="12.75">
      <c r="A736" s="314"/>
      <c r="B736" s="315"/>
    </row>
    <row r="738" spans="1:2" ht="12.75">
      <c r="A738" s="319"/>
      <c r="B738" s="316"/>
    </row>
    <row r="739" spans="1:2" ht="12.75">
      <c r="A739" s="320"/>
      <c r="B739" s="317"/>
    </row>
    <row r="740" spans="1:2" ht="12.75">
      <c r="A740" s="320"/>
      <c r="B740" s="317"/>
    </row>
    <row r="742" spans="1:2" ht="12.75">
      <c r="A742" s="314"/>
      <c r="B742" s="315"/>
    </row>
    <row r="744" spans="1:2" ht="12.75">
      <c r="A744" s="314"/>
      <c r="B744" s="315"/>
    </row>
    <row r="746" spans="1:2" ht="12.75">
      <c r="A746" s="319"/>
      <c r="B746" s="316"/>
    </row>
    <row r="747" spans="1:2" ht="12.75">
      <c r="A747" s="320"/>
      <c r="B747" s="317"/>
    </row>
    <row r="749" spans="1:2" ht="12.75">
      <c r="A749" s="314"/>
      <c r="B749" s="315"/>
    </row>
    <row r="751" spans="1:2" ht="12.75">
      <c r="A751" s="314"/>
      <c r="B751" s="315"/>
    </row>
    <row r="753" spans="1:2" ht="12.75">
      <c r="A753" s="319"/>
      <c r="B753" s="316"/>
    </row>
    <row r="754" spans="1:2" ht="12.75">
      <c r="A754" s="320"/>
      <c r="B754" s="317"/>
    </row>
    <row r="756" spans="1:2" ht="12.75">
      <c r="A756" s="314"/>
      <c r="B756" s="315"/>
    </row>
    <row r="758" spans="1:2" ht="12.75">
      <c r="A758" s="314"/>
      <c r="B758" s="315"/>
    </row>
    <row r="760" spans="1:2" ht="12.75">
      <c r="A760" s="319"/>
      <c r="B760" s="316"/>
    </row>
    <row r="761" spans="1:2" ht="12.75">
      <c r="A761" s="320"/>
      <c r="B761" s="317"/>
    </row>
    <row r="763" spans="1:2" ht="12.75">
      <c r="A763" s="314"/>
      <c r="B763" s="315"/>
    </row>
    <row r="765" spans="1:2" ht="12.75">
      <c r="A765" s="314"/>
      <c r="B765" s="315"/>
    </row>
    <row r="767" spans="1:2" ht="12.75">
      <c r="A767" s="319"/>
      <c r="B767" s="316"/>
    </row>
    <row r="768" spans="1:2" ht="12.75">
      <c r="A768" s="320"/>
      <c r="B768" s="317"/>
    </row>
    <row r="770" spans="1:2" ht="12.75">
      <c r="A770" s="314"/>
      <c r="B770" s="315"/>
    </row>
    <row r="772" spans="1:2" ht="12.75">
      <c r="A772" s="314"/>
      <c r="B772" s="315"/>
    </row>
    <row r="774" spans="1:2" ht="12.75">
      <c r="A774" s="319"/>
      <c r="B774" s="316"/>
    </row>
    <row r="775" spans="1:2" ht="12.75">
      <c r="A775" s="320"/>
      <c r="B775" s="317"/>
    </row>
    <row r="777" spans="1:2" ht="12.75">
      <c r="A777" s="314"/>
      <c r="B777" s="315"/>
    </row>
    <row r="779" spans="1:2" ht="12.75">
      <c r="A779" s="314"/>
      <c r="B779" s="315"/>
    </row>
    <row r="781" spans="1:2" ht="12.75">
      <c r="A781" s="319"/>
      <c r="B781" s="316"/>
    </row>
    <row r="782" spans="1:2" ht="12.75">
      <c r="A782" s="320"/>
      <c r="B782" s="317"/>
    </row>
    <row r="784" spans="1:2" ht="12.75">
      <c r="A784" s="314"/>
      <c r="B784" s="315"/>
    </row>
    <row r="786" spans="1:2" ht="12.75">
      <c r="A786" s="314"/>
      <c r="B786" s="315"/>
    </row>
    <row r="788" spans="1:2" ht="12.75">
      <c r="A788" s="319"/>
      <c r="B788" s="316"/>
    </row>
    <row r="789" spans="1:2" ht="12.75">
      <c r="A789" s="320"/>
      <c r="B789" s="317"/>
    </row>
    <row r="791" spans="1:2" ht="12.75">
      <c r="A791" s="314"/>
      <c r="B791" s="315"/>
    </row>
    <row r="793" spans="1:2" ht="12.75">
      <c r="A793" s="314"/>
      <c r="B793" s="315"/>
    </row>
    <row r="795" spans="1:2" ht="12.75">
      <c r="A795" s="319"/>
      <c r="B795" s="316"/>
    </row>
    <row r="796" spans="1:2" ht="12.75">
      <c r="A796" s="320"/>
      <c r="B796" s="317"/>
    </row>
    <row r="797" spans="1:2" ht="12.75">
      <c r="A797" s="320"/>
      <c r="B797" s="317"/>
    </row>
    <row r="798" spans="1:2" ht="12.75">
      <c r="A798" s="314"/>
      <c r="B798" s="315"/>
    </row>
    <row r="800" spans="1:2" ht="12.75">
      <c r="A800" s="314"/>
      <c r="B800" s="315"/>
    </row>
    <row r="802" spans="1:2" ht="12.75">
      <c r="A802" s="319"/>
      <c r="B802" s="316"/>
    </row>
    <row r="803" spans="1:2" ht="12.75">
      <c r="A803" s="320"/>
      <c r="B803" s="317"/>
    </row>
    <row r="804" spans="1:2" ht="12.75">
      <c r="A804" s="320"/>
      <c r="B804" s="317"/>
    </row>
    <row r="806" spans="1:2" ht="12.75">
      <c r="A806" s="314"/>
      <c r="B806" s="315"/>
    </row>
    <row r="808" spans="1:2" ht="12.75">
      <c r="A808" s="314"/>
      <c r="B808" s="315"/>
    </row>
    <row r="810" spans="1:2" ht="12.75">
      <c r="A810" s="319"/>
      <c r="B810" s="316"/>
    </row>
    <row r="811" spans="1:2" ht="12.75">
      <c r="A811" s="320"/>
      <c r="B811" s="317"/>
    </row>
    <row r="813" spans="1:2" ht="12.75">
      <c r="A813" s="314"/>
      <c r="B813" s="315"/>
    </row>
    <row r="815" spans="1:2" ht="12.75">
      <c r="A815" s="314"/>
      <c r="B815" s="315"/>
    </row>
    <row r="817" spans="1:2" ht="12.75">
      <c r="A817" s="319"/>
      <c r="B817" s="316"/>
    </row>
    <row r="818" spans="1:2" ht="12.75">
      <c r="A818" s="320"/>
      <c r="B818" s="317"/>
    </row>
    <row r="820" spans="1:2" ht="12.75">
      <c r="A820" s="314"/>
      <c r="B820" s="315"/>
    </row>
    <row r="822" spans="1:2" ht="12.75">
      <c r="A822" s="314"/>
      <c r="B822" s="315"/>
    </row>
    <row r="824" spans="1:2" ht="12.75">
      <c r="A824" s="319"/>
      <c r="B824" s="316"/>
    </row>
    <row r="825" spans="1:2" ht="12.75">
      <c r="A825" s="320"/>
      <c r="B825" s="317"/>
    </row>
    <row r="827" spans="1:2" ht="12.75">
      <c r="A827" s="314"/>
      <c r="B827" s="315"/>
    </row>
    <row r="829" spans="1:2" ht="12.75">
      <c r="A829" s="314"/>
      <c r="B829" s="315"/>
    </row>
    <row r="831" spans="1:2" ht="12.75">
      <c r="A831" s="319"/>
      <c r="B831" s="316"/>
    </row>
    <row r="832" spans="1:2" ht="12.75">
      <c r="A832" s="320"/>
      <c r="B832" s="317"/>
    </row>
    <row r="834" spans="1:2" ht="12.75">
      <c r="A834" s="314"/>
      <c r="B834" s="315"/>
    </row>
    <row r="836" spans="1:2" ht="12.75">
      <c r="A836" s="314"/>
      <c r="B836" s="315"/>
    </row>
    <row r="838" spans="1:2" ht="12.75">
      <c r="A838" s="319"/>
      <c r="B838" s="316"/>
    </row>
    <row r="839" spans="1:2" ht="12.75">
      <c r="A839" s="320"/>
      <c r="B839" s="317"/>
    </row>
    <row r="841" spans="1:2" ht="12.75">
      <c r="A841" s="314"/>
      <c r="B841" s="315"/>
    </row>
    <row r="843" spans="1:2" ht="12.75">
      <c r="A843" s="314"/>
      <c r="B843" s="315"/>
    </row>
    <row r="845" spans="1:2" ht="12.75">
      <c r="A845" s="319"/>
      <c r="B845" s="316"/>
    </row>
    <row r="846" spans="1:2" ht="12.75">
      <c r="A846" s="320"/>
      <c r="B846" s="317"/>
    </row>
    <row r="848" spans="1:2" ht="12.75">
      <c r="A848" s="314"/>
      <c r="B848" s="315"/>
    </row>
    <row r="850" spans="1:2" ht="12.75">
      <c r="A850" s="314"/>
      <c r="B850" s="315"/>
    </row>
    <row r="852" spans="1:2" ht="12.75">
      <c r="A852" s="319"/>
      <c r="B852" s="316"/>
    </row>
    <row r="853" spans="1:2" ht="12.75">
      <c r="A853" s="320"/>
      <c r="B853" s="317"/>
    </row>
    <row r="855" spans="1:2" ht="12.75">
      <c r="A855" s="314"/>
      <c r="B855" s="315"/>
    </row>
    <row r="857" spans="1:2" ht="12.75">
      <c r="A857" s="314"/>
      <c r="B857" s="315"/>
    </row>
    <row r="859" spans="1:2" ht="12.75">
      <c r="A859" s="319"/>
      <c r="B859" s="316"/>
    </row>
    <row r="860" spans="1:2" ht="12.75">
      <c r="A860" s="320"/>
      <c r="B860" s="317"/>
    </row>
    <row r="862" spans="1:2" ht="12.75">
      <c r="A862" s="314"/>
      <c r="B862" s="315"/>
    </row>
    <row r="864" spans="1:2" ht="12.75">
      <c r="A864" s="314"/>
      <c r="B864" s="315"/>
    </row>
    <row r="865" spans="1:2" ht="12.75">
      <c r="A865" s="314"/>
      <c r="B865" s="315"/>
    </row>
    <row r="866" spans="1:2" ht="12.75">
      <c r="A866" s="322"/>
      <c r="B866" s="318"/>
    </row>
    <row r="867" spans="1:2" ht="12.75">
      <c r="A867" s="320"/>
      <c r="B867" s="317"/>
    </row>
    <row r="869" spans="1:2" ht="12.75">
      <c r="A869" s="314"/>
      <c r="B869" s="323"/>
    </row>
    <row r="871" spans="1:2" ht="12.75">
      <c r="A871" s="314"/>
      <c r="B871" s="323"/>
    </row>
    <row r="873" spans="1:2" ht="12.75">
      <c r="A873" s="319"/>
      <c r="B873" s="316"/>
    </row>
    <row r="874" spans="1:2" ht="12.75">
      <c r="A874" s="320"/>
      <c r="B874" s="317"/>
    </row>
    <row r="876" spans="1:2" ht="12.75">
      <c r="A876" s="314"/>
      <c r="B876" s="315"/>
    </row>
    <row r="878" spans="1:2" ht="12.75">
      <c r="A878" s="314"/>
      <c r="B878" s="315"/>
    </row>
    <row r="880" spans="1:2" ht="12.75">
      <c r="A880" s="319"/>
      <c r="B880" s="316"/>
    </row>
    <row r="881" spans="1:2" ht="12.75">
      <c r="A881" s="320"/>
      <c r="B881" s="317"/>
    </row>
    <row r="883" spans="1:2" ht="12.75">
      <c r="A883" s="314"/>
      <c r="B883" s="315"/>
    </row>
    <row r="885" spans="1:2" ht="12.75">
      <c r="A885" s="314"/>
      <c r="B885" s="315"/>
    </row>
    <row r="887" spans="1:2" ht="12.75">
      <c r="A887" s="319"/>
      <c r="B887" s="316"/>
    </row>
    <row r="888" spans="1:2" ht="12.75">
      <c r="A888" s="320"/>
      <c r="B888" s="317"/>
    </row>
    <row r="890" spans="1:2" ht="12.75">
      <c r="A890" s="314"/>
      <c r="B890" s="315"/>
    </row>
    <row r="892" spans="1:2" ht="12.75">
      <c r="A892" s="314"/>
      <c r="B892" s="315"/>
    </row>
    <row r="894" spans="1:2" ht="12.75">
      <c r="A894" s="319"/>
      <c r="B894" s="316"/>
    </row>
    <row r="895" spans="1:2" ht="12.75">
      <c r="A895" s="320"/>
      <c r="B895" s="317"/>
    </row>
    <row r="897" spans="1:2" ht="12.75">
      <c r="A897" s="314"/>
      <c r="B897" s="315"/>
    </row>
    <row r="899" spans="1:2" ht="12.75">
      <c r="A899" s="314"/>
      <c r="B899" s="315"/>
    </row>
    <row r="901" spans="1:2" ht="12.75">
      <c r="A901" s="314"/>
      <c r="B901" s="315"/>
    </row>
    <row r="903" spans="1:2" ht="12.75">
      <c r="A903" s="314"/>
      <c r="B903" s="315"/>
    </row>
    <row r="906" spans="1:2" ht="12.75">
      <c r="A906" s="324"/>
      <c r="B906" s="315"/>
    </row>
    <row r="908" spans="1:2" ht="12.75">
      <c r="A908" s="324"/>
      <c r="B908" s="315"/>
    </row>
    <row r="910" spans="1:2" ht="12.75">
      <c r="A910" s="324"/>
      <c r="B910" s="316"/>
    </row>
    <row r="911" spans="1:2" ht="12.75">
      <c r="A911" s="320"/>
      <c r="B911" s="317"/>
    </row>
    <row r="913" spans="1:2" ht="12.75">
      <c r="A913" s="314"/>
      <c r="B913" s="315"/>
    </row>
    <row r="915" spans="1:2" ht="12.75">
      <c r="A915" s="324"/>
      <c r="B915" s="316"/>
    </row>
    <row r="916" spans="1:2" ht="12.75">
      <c r="A916" s="320"/>
      <c r="B916" s="317"/>
    </row>
    <row r="918" spans="1:2" ht="12.75">
      <c r="A918" s="314"/>
      <c r="B918" s="315"/>
    </row>
    <row r="920" spans="1:2" ht="12.75">
      <c r="A920" s="314"/>
      <c r="B920" s="315"/>
    </row>
    <row r="922" spans="1:2" ht="12.75">
      <c r="A922" s="314"/>
      <c r="B922" s="315"/>
    </row>
    <row r="925" spans="1:2" ht="12.75">
      <c r="A925" s="324"/>
      <c r="B925" s="315"/>
    </row>
    <row r="927" spans="1:2" ht="12.75">
      <c r="A927" s="325"/>
      <c r="B927" s="323"/>
    </row>
    <row r="929" spans="1:2" ht="12.75">
      <c r="A929" s="325"/>
      <c r="B929" s="318"/>
    </row>
    <row r="930" spans="1:2" ht="12.75">
      <c r="A930" s="321"/>
      <c r="B930" s="317"/>
    </row>
    <row r="931" spans="1:2" ht="12.75">
      <c r="A931" s="320"/>
      <c r="B931" s="317"/>
    </row>
    <row r="932" spans="1:2" ht="12.75">
      <c r="A932" s="314"/>
      <c r="B932" s="315"/>
    </row>
    <row r="933" spans="1:2" ht="12.75">
      <c r="A933" s="320"/>
      <c r="B933" s="317"/>
    </row>
    <row r="934" spans="1:2" ht="12.75">
      <c r="A934" s="325"/>
      <c r="B934" s="318"/>
    </row>
    <row r="935" spans="1:2" ht="12.75">
      <c r="A935" s="321"/>
      <c r="B935" s="326"/>
    </row>
    <row r="936" spans="1:2" ht="12.75">
      <c r="A936" s="321"/>
      <c r="B936" s="326"/>
    </row>
    <row r="937" spans="1:2" ht="12.75">
      <c r="A937" s="314"/>
      <c r="B937" s="315"/>
    </row>
    <row r="939" ht="12.75">
      <c r="A939" s="321"/>
    </row>
    <row r="940" ht="12.75">
      <c r="A940" s="322"/>
    </row>
    <row r="941" spans="1:2" ht="12.75">
      <c r="A941" s="145"/>
      <c r="B941" s="5"/>
    </row>
    <row r="942" ht="12.75">
      <c r="B942" s="4"/>
    </row>
    <row r="943" spans="1:2" ht="12.75">
      <c r="A943" s="314"/>
      <c r="B943" s="323"/>
    </row>
    <row r="944" ht="12.75">
      <c r="A944" s="321"/>
    </row>
    <row r="945" ht="12.75">
      <c r="A945" s="322"/>
    </row>
    <row r="946" spans="1:2" ht="12.75">
      <c r="A946" s="143"/>
      <c r="B946" s="4"/>
    </row>
    <row r="947" spans="1:2" ht="12.75">
      <c r="A947" s="143"/>
      <c r="B947" s="4"/>
    </row>
    <row r="948" spans="1:2" ht="12.75">
      <c r="A948" s="314"/>
      <c r="B948" s="323"/>
    </row>
    <row r="949" ht="12.75">
      <c r="A949" s="321"/>
    </row>
    <row r="950" ht="12.75">
      <c r="A950" s="322"/>
    </row>
    <row r="951" spans="1:2" ht="12.75">
      <c r="A951" s="143"/>
      <c r="B951" s="4"/>
    </row>
    <row r="952" spans="1:2" ht="12.75">
      <c r="A952" s="143"/>
      <c r="B952" s="4"/>
    </row>
    <row r="953" spans="1:2" ht="12.75">
      <c r="A953" s="314"/>
      <c r="B953" s="323"/>
    </row>
    <row r="954" ht="12.75">
      <c r="A954" s="321"/>
    </row>
    <row r="955" ht="12.75">
      <c r="A955" s="322"/>
    </row>
    <row r="956" spans="1:2" ht="12.75">
      <c r="A956" s="143"/>
      <c r="B956" s="4"/>
    </row>
    <row r="957" ht="12.75">
      <c r="A957" s="322"/>
    </row>
    <row r="958" spans="1:2" ht="12.75">
      <c r="A958" s="314"/>
      <c r="B958" s="323"/>
    </row>
    <row r="959" ht="12.75">
      <c r="A959" s="322"/>
    </row>
    <row r="960" ht="12.75">
      <c r="A960" s="322"/>
    </row>
    <row r="961" spans="1:2" ht="12.75">
      <c r="A961" s="143"/>
      <c r="B961" s="4"/>
    </row>
    <row r="962" ht="12.75">
      <c r="A962" s="322"/>
    </row>
    <row r="963" ht="12.75">
      <c r="A963" s="322"/>
    </row>
    <row r="964" spans="1:2" ht="12.75">
      <c r="A964" s="143"/>
      <c r="B964" s="4"/>
    </row>
    <row r="965" ht="12.75">
      <c r="A965" s="322"/>
    </row>
    <row r="966" ht="12.75">
      <c r="A966" s="322"/>
    </row>
    <row r="967" spans="1:2" ht="12.75">
      <c r="A967" s="143"/>
      <c r="B967" s="4"/>
    </row>
    <row r="968" spans="1:2" ht="12.75">
      <c r="A968" s="143"/>
      <c r="B968" s="4"/>
    </row>
    <row r="969" spans="1:2" ht="12.75">
      <c r="A969" s="143"/>
      <c r="B969" s="4"/>
    </row>
    <row r="970" ht="12.75">
      <c r="A970" s="322"/>
    </row>
    <row r="971" ht="12.75">
      <c r="A971" s="322"/>
    </row>
    <row r="972" spans="1:2" ht="12.75">
      <c r="A972" s="143"/>
      <c r="B972" s="7"/>
    </row>
    <row r="973" ht="12.75">
      <c r="A973" s="322"/>
    </row>
    <row r="974" ht="12.75">
      <c r="A974" s="322"/>
    </row>
    <row r="975" spans="1:2" ht="12.75">
      <c r="A975" s="143"/>
      <c r="B975" s="4"/>
    </row>
    <row r="976" ht="12.75">
      <c r="A976" s="322"/>
    </row>
    <row r="977" ht="12.75">
      <c r="A977" s="322"/>
    </row>
    <row r="978" spans="1:2" ht="12.75">
      <c r="A978" s="143"/>
      <c r="B978" s="4"/>
    </row>
    <row r="979" ht="12.75">
      <c r="A979" s="322"/>
    </row>
    <row r="980" ht="12.75">
      <c r="A980" s="322"/>
    </row>
    <row r="981" spans="1:2" ht="12.75">
      <c r="A981" s="143"/>
      <c r="B981" s="4"/>
    </row>
    <row r="982" ht="12.75">
      <c r="A982" s="322"/>
    </row>
    <row r="983" ht="12.75">
      <c r="A983" s="322"/>
    </row>
    <row r="984" spans="1:2" ht="12.75">
      <c r="A984" s="143"/>
      <c r="B984" s="4"/>
    </row>
    <row r="985" ht="12.75">
      <c r="A985" s="322"/>
    </row>
    <row r="986" ht="12.75">
      <c r="A986" s="322"/>
    </row>
    <row r="987" spans="1:2" ht="12.75">
      <c r="A987" s="143"/>
      <c r="B987" s="4"/>
    </row>
    <row r="988" ht="12.75">
      <c r="A988" s="322"/>
    </row>
    <row r="989" ht="12.75">
      <c r="A989" s="322"/>
    </row>
    <row r="990" spans="1:2" ht="12.75">
      <c r="A990" s="143"/>
      <c r="B990" s="4"/>
    </row>
    <row r="991" ht="12.75">
      <c r="A991" s="322"/>
    </row>
    <row r="992" ht="12.75">
      <c r="A992" s="322"/>
    </row>
    <row r="993" spans="1:2" ht="12.75">
      <c r="A993" s="143"/>
      <c r="B993" s="4"/>
    </row>
    <row r="994" ht="12.75">
      <c r="A994" s="322"/>
    </row>
    <row r="995" ht="12.75">
      <c r="A995" s="322"/>
    </row>
    <row r="996" spans="1:2" ht="12.75">
      <c r="A996" s="143"/>
      <c r="B996" s="4"/>
    </row>
    <row r="997" ht="12.75">
      <c r="A997" s="322"/>
    </row>
    <row r="998" ht="12.75">
      <c r="A998" s="322"/>
    </row>
    <row r="999" spans="1:2" ht="12.75">
      <c r="A999" s="143"/>
      <c r="B999" s="4"/>
    </row>
    <row r="1000" ht="12.75">
      <c r="B1000" s="4"/>
    </row>
    <row r="1001" ht="12.75">
      <c r="A1001" s="322"/>
    </row>
    <row r="1002" spans="1:2" ht="12.75">
      <c r="A1002" s="143"/>
      <c r="B1002" s="4"/>
    </row>
    <row r="1003" spans="1:2" ht="12.75">
      <c r="A1003" s="143"/>
      <c r="B1003" s="4"/>
    </row>
    <row r="1004" ht="12.75">
      <c r="A1004" s="322"/>
    </row>
    <row r="1005" spans="1:2" ht="12.75">
      <c r="A1005" s="143"/>
      <c r="B1005" s="4"/>
    </row>
    <row r="1006" spans="1:2" ht="12.75">
      <c r="A1006" s="143"/>
      <c r="B1006" s="4"/>
    </row>
    <row r="1007" spans="1:2" ht="12.75">
      <c r="A1007" s="314"/>
      <c r="B1007" s="323"/>
    </row>
    <row r="1008" spans="1:2" ht="12.75">
      <c r="A1008" s="143"/>
      <c r="B1008" s="4"/>
    </row>
    <row r="1009" ht="12.75">
      <c r="A1009" s="322"/>
    </row>
    <row r="1010" spans="1:2" ht="12.75">
      <c r="A1010" s="322"/>
      <c r="B1010" s="323"/>
    </row>
    <row r="1011" spans="1:2" ht="12.75">
      <c r="A1011" s="322"/>
      <c r="B1011" s="323"/>
    </row>
    <row r="1012" ht="12.75">
      <c r="A1012" s="322"/>
    </row>
    <row r="1013" spans="1:2" ht="12.75">
      <c r="A1013" s="143"/>
      <c r="B1013" s="4"/>
    </row>
    <row r="1014" spans="1:2" ht="12.75">
      <c r="A1014" s="322"/>
      <c r="B1014" s="323"/>
    </row>
    <row r="1015" ht="12.75">
      <c r="A1015" s="322"/>
    </row>
    <row r="1016" spans="1:2" ht="12.75">
      <c r="A1016" s="143"/>
      <c r="B1016" s="4"/>
    </row>
    <row r="1017" spans="1:2" ht="12.75">
      <c r="A1017" s="322"/>
      <c r="B1017" s="323"/>
    </row>
    <row r="1018" ht="12.75">
      <c r="A1018" s="322"/>
    </row>
    <row r="1019" spans="1:2" ht="12.75">
      <c r="A1019" s="143"/>
      <c r="B1019" s="4"/>
    </row>
    <row r="1020" spans="1:2" ht="12.75">
      <c r="A1020" s="322"/>
      <c r="B1020" s="323"/>
    </row>
    <row r="1021" ht="12.75">
      <c r="A1021" s="322"/>
    </row>
    <row r="1022" spans="1:2" ht="12.75">
      <c r="A1022" s="143"/>
      <c r="B1022" s="4"/>
    </row>
    <row r="1023" ht="12.75">
      <c r="A1023" s="322"/>
    </row>
    <row r="1024" ht="12.75">
      <c r="A1024" s="322"/>
    </row>
    <row r="1025" spans="1:2" ht="12.75">
      <c r="A1025" s="143"/>
      <c r="B1025" s="4"/>
    </row>
    <row r="1026" ht="12.75">
      <c r="A1026" s="322"/>
    </row>
    <row r="1027" ht="12.75">
      <c r="A1027" s="322"/>
    </row>
    <row r="1028" spans="1:2" ht="12.75">
      <c r="A1028" s="143"/>
      <c r="B1028" s="4"/>
    </row>
    <row r="1029" ht="12.75">
      <c r="A1029" s="322"/>
    </row>
    <row r="1030" spans="1:2" ht="12.75">
      <c r="A1030" s="322"/>
      <c r="B1030" s="6"/>
    </row>
    <row r="1031" spans="1:2" ht="12.75">
      <c r="A1031" s="143"/>
      <c r="B1031" s="4"/>
    </row>
    <row r="1032" spans="1:2" ht="12.75">
      <c r="A1032" s="143"/>
      <c r="B1032" s="4"/>
    </row>
    <row r="1033" spans="1:2" ht="12.75">
      <c r="A1033" s="143"/>
      <c r="B1033" s="4"/>
    </row>
    <row r="1034" ht="12.75">
      <c r="A1034" s="322"/>
    </row>
    <row r="1035" ht="12.75">
      <c r="A1035" s="322"/>
    </row>
    <row r="1036" spans="1:2" ht="12.75">
      <c r="A1036" s="143"/>
      <c r="B1036" s="4"/>
    </row>
    <row r="1037" ht="12.75">
      <c r="A1037" s="322"/>
    </row>
    <row r="1038" ht="12.75">
      <c r="A1038" s="322"/>
    </row>
    <row r="1039" spans="1:2" ht="12.75">
      <c r="A1039" s="143"/>
      <c r="B1039" s="4"/>
    </row>
    <row r="1040" spans="1:2" ht="12.75">
      <c r="A1040" s="143"/>
      <c r="B1040" s="4"/>
    </row>
    <row r="1041" spans="1:2" ht="12.75">
      <c r="A1041" s="143"/>
      <c r="B1041" s="4"/>
    </row>
    <row r="1042" spans="1:2" ht="12.75">
      <c r="A1042" s="143"/>
      <c r="B1042" s="4"/>
    </row>
    <row r="1043" spans="1:2" ht="12.75">
      <c r="A1043" s="143"/>
      <c r="B1043" s="4"/>
    </row>
    <row r="1044" spans="1:2" ht="12.75">
      <c r="A1044" s="143"/>
      <c r="B1044" s="4"/>
    </row>
    <row r="1045" ht="12.75">
      <c r="A1045" s="322"/>
    </row>
    <row r="1046" spans="1:2" ht="12.75">
      <c r="A1046" s="322"/>
      <c r="B1046" s="4"/>
    </row>
    <row r="1047" spans="1:2" ht="12.75">
      <c r="A1047" s="327"/>
      <c r="B1047" s="4"/>
    </row>
    <row r="1048" spans="1:2" ht="12.75">
      <c r="A1048" s="143"/>
      <c r="B1048" s="4"/>
    </row>
    <row r="1049" spans="1:2" ht="12.75">
      <c r="A1049" s="143"/>
      <c r="B1049" s="4"/>
    </row>
    <row r="1050" spans="1:2" ht="12.75">
      <c r="A1050" s="143"/>
      <c r="B1050" s="4"/>
    </row>
    <row r="1051" spans="1:2" ht="12.75">
      <c r="A1051" s="143"/>
      <c r="B1051" s="4"/>
    </row>
    <row r="1052" spans="1:2" ht="12.75">
      <c r="A1052" s="143"/>
      <c r="B1052" s="4"/>
    </row>
    <row r="1053" ht="12.75">
      <c r="A1053" s="322"/>
    </row>
    <row r="1054" ht="12.75">
      <c r="A1054" s="322"/>
    </row>
    <row r="1055" spans="1:2" ht="12.75">
      <c r="A1055" s="143"/>
      <c r="B1055" s="4"/>
    </row>
    <row r="1056" ht="12.75">
      <c r="B1056" s="4"/>
    </row>
    <row r="1057" spans="1:2" ht="12.75">
      <c r="A1057" s="322"/>
      <c r="B1057" s="4"/>
    </row>
    <row r="1058" spans="1:2" ht="12.75">
      <c r="A1058" s="143"/>
      <c r="B1058" s="4"/>
    </row>
    <row r="1059" spans="1:2" ht="12.75">
      <c r="A1059" s="143"/>
      <c r="B1059" s="4"/>
    </row>
    <row r="1060" spans="1:2" ht="12.75">
      <c r="A1060" s="322"/>
      <c r="B1060" s="4"/>
    </row>
    <row r="1061" spans="1:2" ht="12.75">
      <c r="A1061" s="143"/>
      <c r="B1061" s="4"/>
    </row>
    <row r="1062" ht="12.75">
      <c r="B1062" s="4"/>
    </row>
    <row r="1063" spans="1:2" ht="12.75">
      <c r="A1063" s="328"/>
      <c r="B1063" s="323"/>
    </row>
    <row r="1064" ht="12.75">
      <c r="B1064" s="4"/>
    </row>
    <row r="1065" spans="1:2" ht="12.75">
      <c r="A1065" s="322"/>
      <c r="B1065" s="323"/>
    </row>
    <row r="1066" ht="12.75">
      <c r="A1066" s="322"/>
    </row>
    <row r="1067" ht="12.75">
      <c r="A1067" s="322"/>
    </row>
    <row r="1068" spans="1:2" ht="12.75">
      <c r="A1068" s="143"/>
      <c r="B1068" s="4"/>
    </row>
    <row r="1069" spans="1:2" ht="12.75">
      <c r="A1069" s="143"/>
      <c r="B1069" s="4"/>
    </row>
    <row r="1070" ht="12.75">
      <c r="A1070" s="322"/>
    </row>
    <row r="1071" ht="12.75">
      <c r="A1071" s="322"/>
    </row>
    <row r="1072" spans="1:2" ht="12.75">
      <c r="A1072" s="143"/>
      <c r="B1072" s="4"/>
    </row>
    <row r="1073" spans="1:2" ht="12.75">
      <c r="A1073" s="143"/>
      <c r="B1073" s="4"/>
    </row>
    <row r="1074" spans="1:2" ht="12.75">
      <c r="A1074" s="143"/>
      <c r="B1074" s="4"/>
    </row>
    <row r="1075" spans="1:2" ht="12.75">
      <c r="A1075" s="143"/>
      <c r="B1075" s="4"/>
    </row>
    <row r="1076" spans="1:2" ht="12.75">
      <c r="A1076" s="143"/>
      <c r="B1076" s="4"/>
    </row>
    <row r="1077" ht="12.75">
      <c r="A1077" s="322"/>
    </row>
    <row r="1078" ht="12.75">
      <c r="A1078" s="322"/>
    </row>
    <row r="1079" spans="1:2" ht="12.75">
      <c r="A1079" s="143"/>
      <c r="B1079" s="4"/>
    </row>
    <row r="1080" spans="1:2" ht="12.75">
      <c r="A1080" s="143"/>
      <c r="B1080" s="4"/>
    </row>
    <row r="1081" spans="1:2" ht="12.75">
      <c r="A1081" s="143"/>
      <c r="B1081" s="4"/>
    </row>
    <row r="1082" spans="1:2" ht="12.75">
      <c r="A1082" s="143"/>
      <c r="B1082" s="4"/>
    </row>
    <row r="1083" spans="1:2" ht="12.75">
      <c r="A1083" s="143"/>
      <c r="B1083" s="4"/>
    </row>
    <row r="1084" spans="1:2" ht="12.75">
      <c r="A1084" s="314"/>
      <c r="B1084" s="323"/>
    </row>
    <row r="1085" spans="1:2" ht="12.75">
      <c r="A1085" s="143"/>
      <c r="B1085" s="4"/>
    </row>
    <row r="1086" spans="1:2" ht="12.75">
      <c r="A1086" s="322"/>
      <c r="B1086" s="323"/>
    </row>
    <row r="1087" ht="12.75">
      <c r="A1087" s="322"/>
    </row>
    <row r="1088" ht="12.75">
      <c r="A1088" s="322"/>
    </row>
    <row r="1089" spans="1:2" ht="12.75">
      <c r="A1089" s="143"/>
      <c r="B1089" s="4"/>
    </row>
    <row r="1090" spans="1:2" ht="12.75">
      <c r="A1090" s="143"/>
      <c r="B1090" s="4"/>
    </row>
    <row r="1091" ht="12.75">
      <c r="A1091" s="322"/>
    </row>
    <row r="1092" spans="1:2" ht="12.75">
      <c r="A1092" s="143"/>
      <c r="B1092" s="4"/>
    </row>
    <row r="1093" ht="12.75">
      <c r="A1093" s="322"/>
    </row>
    <row r="1094" ht="12.75">
      <c r="A1094" s="322"/>
    </row>
    <row r="1095" spans="1:2" ht="12.75">
      <c r="A1095" s="143"/>
      <c r="B1095" s="4"/>
    </row>
    <row r="1096" spans="1:2" ht="12.75">
      <c r="A1096" s="143"/>
      <c r="B1096" s="4"/>
    </row>
    <row r="1097" ht="12.75">
      <c r="A1097" s="322"/>
    </row>
    <row r="1098" ht="12.75">
      <c r="A1098" s="322"/>
    </row>
    <row r="1099" spans="1:2" ht="12.75">
      <c r="A1099" s="143"/>
      <c r="B1099" s="4"/>
    </row>
    <row r="1100" ht="12.75">
      <c r="A1100" s="321"/>
    </row>
    <row r="1102" spans="1:2" ht="12.75">
      <c r="A1102" s="314"/>
      <c r="B1102" s="323"/>
    </row>
    <row r="1104" spans="1:2" ht="12.75">
      <c r="A1104" s="314"/>
      <c r="B1104" s="315"/>
    </row>
    <row r="1107" spans="1:2" ht="12.75">
      <c r="A1107" s="324"/>
      <c r="B1107" s="315"/>
    </row>
    <row r="1109" spans="1:2" ht="12.75">
      <c r="A1109" s="324"/>
      <c r="B1109" s="315"/>
    </row>
    <row r="1111" spans="1:2" ht="12.75">
      <c r="A1111" s="319"/>
      <c r="B1111" s="316"/>
    </row>
    <row r="1112" spans="1:2" ht="12.75">
      <c r="A1112" s="320"/>
      <c r="B1112" s="317"/>
    </row>
    <row r="1114" spans="1:2" ht="12.75">
      <c r="A1114" s="314"/>
      <c r="B1114" s="315"/>
    </row>
    <row r="1116" spans="1:2" ht="12.75">
      <c r="A1116" s="314"/>
      <c r="B1116" s="315"/>
    </row>
    <row r="1118" spans="1:2" ht="12.75">
      <c r="A1118" s="319"/>
      <c r="B1118" s="316"/>
    </row>
    <row r="1119" spans="1:2" ht="12.75">
      <c r="A1119" s="320"/>
      <c r="B1119" s="317"/>
    </row>
    <row r="1121" spans="1:2" ht="12.75">
      <c r="A1121" s="314"/>
      <c r="B1121" s="315"/>
    </row>
    <row r="1123" spans="1:2" ht="12.75">
      <c r="A1123" s="314"/>
      <c r="B1123" s="315"/>
    </row>
    <row r="1125" spans="1:2" ht="12.75">
      <c r="A1125" s="319"/>
      <c r="B1125" s="316"/>
    </row>
    <row r="1126" spans="1:2" ht="12.75">
      <c r="A1126" s="320"/>
      <c r="B1126" s="317"/>
    </row>
    <row r="1128" spans="1:2" ht="12.75">
      <c r="A1128" s="314"/>
      <c r="B1128" s="315"/>
    </row>
    <row r="1130" spans="1:2" ht="12.75">
      <c r="A1130" s="314"/>
      <c r="B1130" s="315"/>
    </row>
    <row r="1132" spans="1:2" ht="12.75">
      <c r="A1132" s="319"/>
      <c r="B1132" s="316"/>
    </row>
    <row r="1133" spans="1:2" ht="12.75">
      <c r="A1133" s="320"/>
      <c r="B1133" s="317"/>
    </row>
    <row r="1134" spans="1:2" ht="12.75">
      <c r="A1134" s="320"/>
      <c r="B1134" s="317"/>
    </row>
    <row r="1135" spans="1:2" ht="12.75">
      <c r="A1135" s="320"/>
      <c r="B1135" s="317"/>
    </row>
    <row r="1136" spans="1:2" ht="12.75">
      <c r="A1136" s="320"/>
      <c r="B1136" s="317"/>
    </row>
    <row r="1137" spans="1:2" ht="12.75">
      <c r="A1137" s="320"/>
      <c r="B1137" s="317"/>
    </row>
    <row r="1139" spans="1:2" ht="12.75">
      <c r="A1139" s="314"/>
      <c r="B1139" s="315"/>
    </row>
    <row r="1141" spans="1:2" ht="12.75">
      <c r="A1141" s="314"/>
      <c r="B1141" s="315"/>
    </row>
    <row r="1143" spans="1:2" ht="12.75">
      <c r="A1143" s="319"/>
      <c r="B1143" s="316"/>
    </row>
    <row r="1144" spans="1:2" ht="12.75">
      <c r="A1144" s="320"/>
      <c r="B1144" s="317"/>
    </row>
    <row r="1145" spans="1:2" ht="12.75">
      <c r="A1145" s="320"/>
      <c r="B1145" s="317"/>
    </row>
    <row r="1147" spans="1:2" ht="12.75">
      <c r="A1147" s="314"/>
      <c r="B1147" s="315"/>
    </row>
    <row r="1149" spans="1:2" ht="12.75">
      <c r="A1149" s="314"/>
      <c r="B1149" s="315"/>
    </row>
    <row r="1151" spans="1:2" ht="12.75">
      <c r="A1151" s="319"/>
      <c r="B1151" s="316"/>
    </row>
    <row r="1152" spans="1:2" ht="12.75">
      <c r="A1152" s="320"/>
      <c r="B1152" s="317"/>
    </row>
    <row r="1153" spans="1:2" ht="12.75">
      <c r="A1153" s="320"/>
      <c r="B1153" s="317"/>
    </row>
    <row r="1155" spans="1:2" ht="12.75">
      <c r="A1155" s="314"/>
      <c r="B1155" s="315"/>
    </row>
    <row r="1157" spans="1:2" ht="12.75">
      <c r="A1157" s="314"/>
      <c r="B1157" s="315"/>
    </row>
    <row r="1159" spans="1:2" ht="12.75">
      <c r="A1159" s="319"/>
      <c r="B1159" s="316"/>
    </row>
    <row r="1160" spans="1:2" ht="12.75">
      <c r="A1160" s="320"/>
      <c r="B1160" s="317"/>
    </row>
    <row r="1161" spans="1:2" ht="12.75">
      <c r="A1161" s="320"/>
      <c r="B1161" s="317"/>
    </row>
    <row r="1162" spans="1:2" ht="12.75">
      <c r="A1162" s="320"/>
      <c r="B1162" s="317"/>
    </row>
    <row r="1163" spans="1:2" ht="12.75">
      <c r="A1163" s="320"/>
      <c r="B1163" s="317"/>
    </row>
    <row r="1164" spans="1:2" ht="12.75">
      <c r="A1164" s="320"/>
      <c r="B1164" s="317"/>
    </row>
    <row r="1165" spans="1:2" ht="12.75">
      <c r="A1165" s="320"/>
      <c r="B1165" s="317"/>
    </row>
    <row r="1166" spans="1:2" ht="12.75">
      <c r="A1166" s="320"/>
      <c r="B1166" s="317"/>
    </row>
    <row r="1167" spans="1:2" ht="12.75">
      <c r="A1167" s="320"/>
      <c r="B1167" s="317"/>
    </row>
    <row r="1168" spans="1:2" ht="12.75">
      <c r="A1168" s="320"/>
      <c r="B1168" s="317"/>
    </row>
    <row r="1169" spans="1:2" ht="12.75">
      <c r="A1169" s="320"/>
      <c r="B1169" s="317"/>
    </row>
    <row r="1171" spans="1:2" ht="12.75">
      <c r="A1171" s="314"/>
      <c r="B1171" s="315"/>
    </row>
    <row r="1173" spans="1:2" ht="12.75">
      <c r="A1173" s="314"/>
      <c r="B1173" s="315"/>
    </row>
    <row r="1175" spans="1:2" ht="12.75">
      <c r="A1175" s="319"/>
      <c r="B1175" s="316"/>
    </row>
    <row r="1176" spans="1:2" ht="12.75">
      <c r="A1176" s="320"/>
      <c r="B1176" s="317"/>
    </row>
    <row r="1177" spans="1:2" ht="12.75">
      <c r="A1177" s="320"/>
      <c r="B1177" s="317"/>
    </row>
    <row r="1178" spans="1:2" ht="12.75">
      <c r="A1178" s="320"/>
      <c r="B1178" s="317"/>
    </row>
    <row r="1179" spans="1:2" ht="12.75">
      <c r="A1179" s="320"/>
      <c r="B1179" s="317"/>
    </row>
    <row r="1180" spans="1:2" ht="12.75">
      <c r="A1180" s="320"/>
      <c r="B1180" s="317"/>
    </row>
    <row r="1181" spans="1:2" ht="12.75">
      <c r="A1181" s="320"/>
      <c r="B1181" s="317"/>
    </row>
    <row r="1183" spans="1:2" ht="12.75">
      <c r="A1183" s="314"/>
      <c r="B1183" s="315"/>
    </row>
    <row r="1185" spans="1:2" ht="12.75">
      <c r="A1185" s="314"/>
      <c r="B1185" s="315"/>
    </row>
    <row r="1187" spans="1:2" ht="12.75">
      <c r="A1187" s="319"/>
      <c r="B1187" s="316"/>
    </row>
    <row r="1188" spans="1:2" ht="12.75">
      <c r="A1188" s="320"/>
      <c r="B1188" s="317"/>
    </row>
    <row r="1189" spans="1:2" ht="12.75">
      <c r="A1189" s="320"/>
      <c r="B1189" s="317"/>
    </row>
    <row r="1190" spans="1:2" ht="12.75">
      <c r="A1190" s="320"/>
      <c r="B1190" s="317"/>
    </row>
    <row r="1193" spans="1:2" ht="12.75">
      <c r="A1193" s="314"/>
      <c r="B1193" s="315"/>
    </row>
    <row r="1195" spans="1:2" ht="12.75">
      <c r="A1195" s="314"/>
      <c r="B1195" s="315"/>
    </row>
    <row r="1197" spans="1:2" ht="12.75">
      <c r="A1197" s="319"/>
      <c r="B1197" s="316"/>
    </row>
    <row r="1198" spans="1:2" ht="12.75">
      <c r="A1198" s="320"/>
      <c r="B1198" s="317"/>
    </row>
    <row r="1200" spans="1:2" ht="12.75">
      <c r="A1200" s="314"/>
      <c r="B1200" s="315"/>
    </row>
    <row r="1202" spans="1:2" ht="12.75">
      <c r="A1202" s="314"/>
      <c r="B1202" s="315"/>
    </row>
    <row r="1204" spans="1:2" ht="12.75">
      <c r="A1204" s="319"/>
      <c r="B1204" s="316"/>
    </row>
    <row r="1205" spans="1:2" ht="12.75">
      <c r="A1205" s="320"/>
      <c r="B1205" s="317"/>
    </row>
    <row r="1206" spans="1:2" ht="12.75">
      <c r="A1206" s="320"/>
      <c r="B1206" s="317"/>
    </row>
    <row r="1208" spans="1:2" ht="12.75">
      <c r="A1208" s="314"/>
      <c r="B1208" s="315"/>
    </row>
    <row r="1210" spans="1:2" ht="12.75">
      <c r="A1210" s="314"/>
      <c r="B1210" s="315"/>
    </row>
    <row r="1212" spans="1:2" ht="12.75">
      <c r="A1212" s="319"/>
      <c r="B1212" s="316"/>
    </row>
    <row r="1213" spans="1:2" ht="12.75">
      <c r="A1213" s="320"/>
      <c r="B1213" s="317"/>
    </row>
    <row r="1214" spans="1:2" ht="12.75">
      <c r="A1214" s="320"/>
      <c r="B1214" s="317"/>
    </row>
    <row r="1215" spans="1:2" ht="12.75">
      <c r="A1215" s="320"/>
      <c r="B1215" s="317"/>
    </row>
    <row r="1216" spans="1:2" ht="12.75">
      <c r="A1216" s="320"/>
      <c r="B1216" s="317"/>
    </row>
    <row r="1217" spans="1:2" ht="12.75">
      <c r="A1217" s="320"/>
      <c r="B1217" s="317"/>
    </row>
    <row r="1218" spans="1:2" ht="12.75">
      <c r="A1218" s="320"/>
      <c r="B1218" s="317"/>
    </row>
    <row r="1219" spans="1:2" ht="12.75">
      <c r="A1219" s="320"/>
      <c r="B1219" s="317"/>
    </row>
    <row r="1220" spans="1:2" ht="12.75">
      <c r="A1220" s="320"/>
      <c r="B1220" s="317"/>
    </row>
    <row r="1221" spans="1:2" ht="12.75">
      <c r="A1221" s="320"/>
      <c r="B1221" s="317"/>
    </row>
    <row r="1222" spans="1:2" ht="12.75">
      <c r="A1222" s="320"/>
      <c r="B1222" s="317"/>
    </row>
    <row r="1223" spans="1:2" ht="12.75">
      <c r="A1223" s="320"/>
      <c r="B1223" s="317"/>
    </row>
    <row r="1226" spans="1:2" ht="12.75">
      <c r="A1226" s="314"/>
      <c r="B1226" s="315"/>
    </row>
    <row r="1228" spans="1:2" ht="12.75">
      <c r="A1228" s="314"/>
      <c r="B1228" s="315"/>
    </row>
  </sheetData>
  <sheetProtection/>
  <mergeCells count="2">
    <mergeCell ref="A1:E1"/>
    <mergeCell ref="A2:B2"/>
  </mergeCells>
  <printOptions horizontalCentered="1"/>
  <pageMargins left="0.48" right="0.46" top="0.6299212598425197" bottom="0.64" header="0.5118110236220472" footer="0.38"/>
  <pageSetup firstPageNumber="417" useFirstPageNumber="1" fitToHeight="5" horizontalDpi="300" verticalDpi="300" orientation="portrait" paperSize="9" scale="95" r:id="rId1"/>
  <headerFooter alignWithMargins="0">
    <oddFooter>&amp;C&amp;P</oddFooter>
  </headerFooter>
  <rowBreaks count="5" manualBreakCount="5">
    <brk id="70" max="4" man="1"/>
    <brk id="168" max="4" man="1"/>
    <brk id="297" max="255" man="1"/>
    <brk id="365" max="255" man="1"/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Kotaran Brekalo</dc:creator>
  <cp:keywords/>
  <dc:description/>
  <cp:lastModifiedBy>mfkor</cp:lastModifiedBy>
  <cp:lastPrinted>2013-04-30T10:24:15Z</cp:lastPrinted>
  <dcterms:created xsi:type="dcterms:W3CDTF">2001-11-29T15:00:47Z</dcterms:created>
  <dcterms:modified xsi:type="dcterms:W3CDTF">2013-05-20T09:39:10Z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